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Z:\دبیرخانه کارگروه\22-صورت های مالی نمونه\صورتهای مالی ویرایش دوم -1399\"/>
    </mc:Choice>
  </mc:AlternateContent>
  <bookViews>
    <workbookView xWindow="0" yWindow="0" windowWidth="21570" windowHeight="8055" tabRatio="959" activeTab="2"/>
  </bookViews>
  <sheets>
    <sheet name="عنوان" sheetId="82" r:id="rId1"/>
    <sheet name="سر برگ صفحات" sheetId="1" r:id="rId2"/>
    <sheet name="ص امضا" sheetId="2" r:id="rId3"/>
    <sheet name="سودوزيان" sheetId="4" r:id="rId4"/>
    <sheet name="جامع" sheetId="7" r:id="rId5"/>
    <sheet name="وضعيت مالي" sheetId="5" r:id="rId6"/>
    <sheet name="حقوق مالكانه" sheetId="8" r:id="rId7"/>
    <sheet name="جريان هاي نقدي" sheetId="9" r:id="rId8"/>
    <sheet name="تاريخچه" sheetId="71" r:id="rId9"/>
    <sheet name="اهم رويه1" sheetId="72" r:id="rId10"/>
    <sheet name="اهم رويه2" sheetId="73" r:id="rId11"/>
    <sheet name="اهم رويه3" sheetId="74" r:id="rId12"/>
    <sheet name="اهمرويه4" sheetId="75" r:id="rId13"/>
    <sheet name="اهم رويه5" sheetId="76" r:id="rId14"/>
    <sheet name="اهم رويه6" sheetId="43" r:id="rId15"/>
    <sheet name="قضاوت مديريت" sheetId="45" r:id="rId16"/>
    <sheet name="5" sheetId="14" r:id="rId17"/>
    <sheet name="5-1" sheetId="15" r:id="rId18"/>
    <sheet name="6" sheetId="16" state="hidden" r:id="rId19"/>
    <sheet name=".6" sheetId="17" r:id="rId20"/>
    <sheet name="7" sheetId="18" r:id="rId21"/>
    <sheet name="8-11" sheetId="19" r:id="rId22"/>
    <sheet name="12" sheetId="20" r:id="rId23"/>
    <sheet name="13-14" sheetId="22" r:id="rId24"/>
    <sheet name="15" sheetId="23" r:id="rId25"/>
    <sheet name="15-1" sheetId="26" r:id="rId26"/>
    <sheet name="15-2" sheetId="24" r:id="rId27"/>
    <sheet name="15-3" sheetId="27" r:id="rId28"/>
    <sheet name="16" sheetId="28" r:id="rId29"/>
    <sheet name="17" sheetId="84" r:id="rId30"/>
    <sheet name="17-1" sheetId="30" r:id="rId31"/>
    <sheet name="18" sheetId="83" r:id="rId32"/>
    <sheet name="19" sheetId="31" r:id="rId33"/>
    <sheet name="20" sheetId="32" r:id="rId34"/>
    <sheet name="20-21" sheetId="33" r:id="rId35"/>
    <sheet name="22-23" sheetId="34" r:id="rId36"/>
    <sheet name="24-25." sheetId="85" r:id="rId37"/>
    <sheet name="24-25" sheetId="35" state="hidden" r:id="rId38"/>
    <sheet name="26" sheetId="36" r:id="rId39"/>
    <sheet name="26-28" sheetId="37" r:id="rId40"/>
    <sheet name="29" sheetId="39" r:id="rId41"/>
    <sheet name="29-1" sheetId="40" r:id="rId42"/>
    <sheet name="30" sheetId="41" r:id="rId43"/>
    <sheet name="30-1" sheetId="42" r:id="rId44"/>
    <sheet name="30-31" sheetId="77" r:id="rId45"/>
    <sheet name="32" sheetId="80" r:id="rId46"/>
    <sheet name="33" sheetId="49" r:id="rId47"/>
    <sheet name="34-36" sheetId="50" r:id="rId48"/>
    <sheet name="37" sheetId="86" r:id="rId49"/>
    <sheet name="38" sheetId="51" r:id="rId50"/>
    <sheet name="38-1" sheetId="52" r:id="rId51"/>
    <sheet name="38-2" sheetId="53" r:id="rId52"/>
    <sheet name="39" sheetId="54" r:id="rId53"/>
    <sheet name="40" sheetId="55" r:id="rId54"/>
    <sheet name="40-1" sheetId="56" r:id="rId55"/>
    <sheet name="40-2" sheetId="57" r:id="rId56"/>
    <sheet name="41" sheetId="59" r:id="rId57"/>
    <sheet name="41-1" sheetId="60" r:id="rId58"/>
    <sheet name="42-43" sheetId="61" r:id="rId59"/>
    <sheet name="44" sheetId="62" r:id="rId60"/>
    <sheet name="پيوست 1" sheetId="78" r:id="rId61"/>
  </sheets>
  <externalReferences>
    <externalReference r:id="rId62"/>
  </externalReferences>
  <definedNames>
    <definedName name="_xlnm._FilterDatabase" localSheetId="53" hidden="1">'40'!$A$1:$A$41</definedName>
    <definedName name="_xlnm._FilterDatabase" localSheetId="9" hidden="1">'اهم رويه1'!$3:$27</definedName>
    <definedName name="_xlnm._FilterDatabase" localSheetId="8" hidden="1">تاريخچه!$A$1:$L$1</definedName>
    <definedName name="_xlnm.Print_Area" localSheetId="19">'.6'!$A$1:$T$21</definedName>
    <definedName name="_xlnm.Print_Area" localSheetId="22">'12'!$A$1:$N$29</definedName>
    <definedName name="_xlnm.Print_Area" localSheetId="23">'13-14'!$A$1:$K$33</definedName>
    <definedName name="_xlnm.Print_Area" localSheetId="24">'15'!$A$1:$AD$26</definedName>
    <definedName name="_xlnm.Print_Area" localSheetId="25">'15-1'!$A$1:$Q$39</definedName>
    <definedName name="_xlnm.Print_Area" localSheetId="26">'15-2'!$A$1:$AD$27</definedName>
    <definedName name="_xlnm.Print_Area" localSheetId="27">'15-3'!$A$1:$N$30</definedName>
    <definedName name="_xlnm.Print_Area" localSheetId="28">'16'!$A$1:$Q$42</definedName>
    <definedName name="_xlnm.Print_Area" localSheetId="29">'17'!$A$1:$T$41</definedName>
    <definedName name="_xlnm.Print_Area" localSheetId="30">'17-1'!$A$1:$O$36</definedName>
    <definedName name="_xlnm.Print_Area" localSheetId="31">'18'!$A$1:$T$40</definedName>
    <definedName name="_xlnm.Print_Area" localSheetId="32">'19'!$A$1:$R$43</definedName>
    <definedName name="_xlnm.Print_Area" localSheetId="33">'20'!$A$1:$N$42</definedName>
    <definedName name="_xlnm.Print_Area" localSheetId="34">'20-21'!$A$1:$O$77</definedName>
    <definedName name="_xlnm.Print_Area" localSheetId="35">'22-23'!$A$1:$M$35</definedName>
    <definedName name="_xlnm.Print_Area" localSheetId="37">'24-25'!$A$1:$M$35</definedName>
    <definedName name="_xlnm.Print_Area" localSheetId="36">'24-25.'!$A$1:$T$40</definedName>
    <definedName name="_xlnm.Print_Area" localSheetId="38">'26'!$A$1:$O$15</definedName>
    <definedName name="_xlnm.Print_Area" localSheetId="39">'26-28'!$A$1:$R$41</definedName>
    <definedName name="_xlnm.Print_Area" localSheetId="40">'29'!$A$1:$M$41</definedName>
    <definedName name="_xlnm.Print_Area" localSheetId="41">'29-1'!$A$1:$M$42</definedName>
    <definedName name="_xlnm.Print_Area" localSheetId="42">'30'!$A$1:$Q$41</definedName>
    <definedName name="_xlnm.Print_Area" localSheetId="43">'30-1'!$A$1:$Q$37</definedName>
    <definedName name="_xlnm.Print_Area" localSheetId="44">'30-31'!$A$1:$I$46</definedName>
    <definedName name="_xlnm.Print_Area" localSheetId="45">'32'!$A$1:$Q$28</definedName>
    <definedName name="_xlnm.Print_Area" localSheetId="46">'33'!$A$1:$T$41</definedName>
    <definedName name="_xlnm.Print_Area" localSheetId="47">'34-36'!$A$1:$R$45</definedName>
    <definedName name="_xlnm.Print_Area" localSheetId="49">'38'!$A$1:$O$44</definedName>
    <definedName name="_xlnm.Print_Area" localSheetId="50">'38-1'!$A$1:$O$29</definedName>
    <definedName name="_xlnm.Print_Area" localSheetId="51">'38-2'!$A$1:$O$27</definedName>
    <definedName name="_xlnm.Print_Area" localSheetId="52">'39'!$A$1:$H$50</definedName>
    <definedName name="_xlnm.Print_Area" localSheetId="53">'40'!$A$1:$H$41</definedName>
    <definedName name="_xlnm.Print_Area" localSheetId="54">'40-1'!$A$1:$K$37</definedName>
    <definedName name="_xlnm.Print_Area" localSheetId="55">'40-2'!$A$1:$K$35</definedName>
    <definedName name="_xlnm.Print_Area" localSheetId="56">'41'!$A$1:$O$29</definedName>
    <definedName name="_xlnm.Print_Area" localSheetId="57">'41-1'!$A$1:$R$31</definedName>
    <definedName name="_xlnm.Print_Area" localSheetId="58">'42-43'!$A$1:$M$39</definedName>
    <definedName name="_xlnm.Print_Area" localSheetId="59">'44'!$A$1:$M$43</definedName>
    <definedName name="_xlnm.Print_Area" localSheetId="16">'5'!$A$1:$M$52</definedName>
    <definedName name="_xlnm.Print_Area" localSheetId="17">'5-1'!$A$1:$N$32</definedName>
    <definedName name="_xlnm.Print_Area" localSheetId="18">'6'!$A$1:$W$37</definedName>
    <definedName name="_xlnm.Print_Area" localSheetId="20">'7'!$A$1:$M$28</definedName>
    <definedName name="_xlnm.Print_Area" localSheetId="21">'8-11'!$A$1:$L$34</definedName>
    <definedName name="_xlnm.Print_Area" localSheetId="9">'اهم رويه1'!$A$1:$L$40</definedName>
    <definedName name="_xlnm.Print_Area" localSheetId="10">'اهم رويه2'!$A$1:$I$40</definedName>
    <definedName name="_xlnm.Print_Area" localSheetId="11">'اهم رويه3'!$A$1:$J$41</definedName>
    <definedName name="_xlnm.Print_Area" localSheetId="13">'اهم رويه5'!$A$1:$I$45</definedName>
    <definedName name="_xlnm.Print_Area" localSheetId="14">'اهم رويه6'!$A$1:$H$42</definedName>
    <definedName name="_xlnm.Print_Area" localSheetId="12">اهمرويه4!$A$1:$G$45</definedName>
    <definedName name="_xlnm.Print_Area" localSheetId="60">'پيوست 1'!$A$1:$L$66</definedName>
    <definedName name="_xlnm.Print_Area" localSheetId="8">تاريخچه!$A$1:$M$40</definedName>
    <definedName name="_xlnm.Print_Area" localSheetId="4">جامع!$A$1:$J$44</definedName>
    <definedName name="_xlnm.Print_Area" localSheetId="7">'جريان هاي نقدي'!$A$1:$H$43</definedName>
    <definedName name="_xlnm.Print_Area" localSheetId="6">'حقوق مالكانه'!$A$1:$T$55</definedName>
    <definedName name="_xlnm.Print_Area" localSheetId="3">سودوزيان!$A$1:$I$40</definedName>
    <definedName name="_xlnm.Print_Area" localSheetId="2">'ص امضا'!$A$1:$N$44</definedName>
    <definedName name="_xlnm.Print_Area" localSheetId="15">'قضاوت مديريت'!$A$1:$J$40</definedName>
    <definedName name="_xlnm.Print_Area" localSheetId="5">'وضعيت مالي'!$A$1:$K$62</definedName>
    <definedName name="_xlnm.Print_Titles" localSheetId="7">'جريان هاي نقدي'!$1:$6</definedName>
    <definedName name="_xlnm.Print_Titles" localSheetId="6">'حقوق مالكانه'!$1:$6</definedName>
    <definedName name="_xlnm.Print_Titles" localSheetId="5">'وضعيت مالي'!$1:$3</definedName>
  </definedNames>
  <calcPr calcId="162913"/>
</workbook>
</file>

<file path=xl/calcChain.xml><?xml version="1.0" encoding="utf-8"?>
<calcChain xmlns="http://schemas.openxmlformats.org/spreadsheetml/2006/main">
  <c r="G19" i="4" l="1"/>
  <c r="H19" i="4"/>
  <c r="F19" i="4"/>
  <c r="H26" i="61" l="1"/>
  <c r="H22" i="61"/>
  <c r="H27" i="61" s="1"/>
  <c r="H13" i="61"/>
  <c r="H32" i="85"/>
  <c r="L10" i="84"/>
  <c r="J45" i="14"/>
  <c r="L45" i="14"/>
  <c r="J24" i="85" l="1"/>
  <c r="H24" i="85"/>
  <c r="N9" i="85"/>
  <c r="N12" i="85" s="1"/>
  <c r="H9" i="85"/>
  <c r="H12" i="85" s="1"/>
  <c r="L9" i="85"/>
  <c r="L12" i="85"/>
  <c r="J9" i="85"/>
  <c r="J12" i="85" s="1"/>
  <c r="L10" i="85"/>
  <c r="N5" i="85"/>
  <c r="J17" i="85" s="1"/>
  <c r="H5" i="85"/>
  <c r="H17" i="85" s="1"/>
  <c r="A3" i="85"/>
  <c r="A2" i="85"/>
  <c r="A1" i="85"/>
  <c r="L37" i="84"/>
  <c r="J37" i="84"/>
  <c r="L31" i="84"/>
  <c r="J31" i="84"/>
  <c r="R27" i="84"/>
  <c r="R28" i="84" s="1"/>
  <c r="P27" i="84"/>
  <c r="N27" i="84"/>
  <c r="L27" i="84"/>
  <c r="J27" i="84"/>
  <c r="J28" i="84" s="1"/>
  <c r="J9" i="84" s="1"/>
  <c r="J13" i="84" s="1"/>
  <c r="H27" i="84"/>
  <c r="H28" i="84" s="1"/>
  <c r="H9" i="84" s="1"/>
  <c r="H13" i="84" s="1"/>
  <c r="P17" i="84"/>
  <c r="D17" i="84"/>
  <c r="N5" i="84"/>
  <c r="H5" i="84"/>
  <c r="A3" i="84"/>
  <c r="A2" i="84"/>
  <c r="A1" i="84"/>
  <c r="H47" i="77"/>
  <c r="F47" i="77"/>
  <c r="R26" i="83"/>
  <c r="P26" i="83"/>
  <c r="P27" i="83" s="1"/>
  <c r="N9" i="83" s="1"/>
  <c r="N12" i="83" s="1"/>
  <c r="N26" i="83"/>
  <c r="N27" i="83"/>
  <c r="L26" i="83"/>
  <c r="L27" i="83"/>
  <c r="L9" i="83" s="1"/>
  <c r="J26" i="83"/>
  <c r="H26" i="83"/>
  <c r="R22" i="83"/>
  <c r="P22" i="83"/>
  <c r="N22" i="83"/>
  <c r="L22" i="83"/>
  <c r="J22" i="83"/>
  <c r="J27" i="83" s="1"/>
  <c r="J9" i="83" s="1"/>
  <c r="J12" i="83" s="1"/>
  <c r="H22" i="83"/>
  <c r="P16" i="83"/>
  <c r="D16" i="83"/>
  <c r="L10" i="83"/>
  <c r="N5" i="83"/>
  <c r="H5" i="83"/>
  <c r="A3" i="83"/>
  <c r="A2" i="83"/>
  <c r="A1" i="83"/>
  <c r="J67" i="33"/>
  <c r="H67" i="33"/>
  <c r="L24" i="80"/>
  <c r="L23" i="80"/>
  <c r="N21" i="80"/>
  <c r="N25" i="80" s="1"/>
  <c r="J21" i="80"/>
  <c r="L20" i="80"/>
  <c r="L21" i="80" s="1"/>
  <c r="L19" i="80"/>
  <c r="L18" i="80"/>
  <c r="M16" i="80"/>
  <c r="J16" i="80"/>
  <c r="N12" i="80"/>
  <c r="L12" i="80"/>
  <c r="H44" i="5" s="1"/>
  <c r="H12" i="80"/>
  <c r="F12" i="80"/>
  <c r="P11" i="80"/>
  <c r="J11" i="80"/>
  <c r="P10" i="80"/>
  <c r="J10" i="80"/>
  <c r="P9" i="80"/>
  <c r="J9" i="80"/>
  <c r="P8" i="80"/>
  <c r="J8" i="80"/>
  <c r="J12" i="80" s="1"/>
  <c r="F44" i="5" s="1"/>
  <c r="L5" i="80"/>
  <c r="F5" i="80"/>
  <c r="A3" i="80"/>
  <c r="A2" i="80"/>
  <c r="A1" i="80"/>
  <c r="J56" i="33"/>
  <c r="H56" i="33"/>
  <c r="L32" i="34"/>
  <c r="L33" i="34" s="1"/>
  <c r="J31" i="34"/>
  <c r="J30" i="34"/>
  <c r="J29" i="34"/>
  <c r="J32" i="34" s="1"/>
  <c r="J33" i="34" s="1"/>
  <c r="J28" i="34"/>
  <c r="H13" i="5"/>
  <c r="F13" i="5"/>
  <c r="H17" i="5"/>
  <c r="F17" i="5"/>
  <c r="J26" i="33"/>
  <c r="H26" i="33"/>
  <c r="H19" i="18"/>
  <c r="H14" i="18"/>
  <c r="F14" i="18"/>
  <c r="F19" i="18"/>
  <c r="F20" i="18" s="1"/>
  <c r="F12" i="4" s="1"/>
  <c r="L50" i="14"/>
  <c r="L30" i="14" s="1"/>
  <c r="J50" i="14"/>
  <c r="H27" i="14" s="1"/>
  <c r="H28" i="14" s="1"/>
  <c r="J12" i="19"/>
  <c r="H13" i="4" s="1"/>
  <c r="H12" i="19"/>
  <c r="F13" i="4" s="1"/>
  <c r="R16" i="17"/>
  <c r="R18" i="17"/>
  <c r="H10" i="4" s="1"/>
  <c r="N16" i="17"/>
  <c r="N18" i="17" s="1"/>
  <c r="L16" i="17"/>
  <c r="L18" i="17" s="1"/>
  <c r="J16" i="17"/>
  <c r="J18" i="17" s="1"/>
  <c r="F10" i="4" s="1"/>
  <c r="F16" i="17"/>
  <c r="F18" i="17"/>
  <c r="D16" i="17"/>
  <c r="D18" i="17" s="1"/>
  <c r="C12" i="15"/>
  <c r="C11" i="15"/>
  <c r="L18" i="14"/>
  <c r="H18" i="14"/>
  <c r="L13" i="14"/>
  <c r="H13" i="14"/>
  <c r="H22" i="14" s="1"/>
  <c r="H23" i="14" s="1"/>
  <c r="S7" i="8"/>
  <c r="E10" i="8"/>
  <c r="S9" i="8"/>
  <c r="S10" i="8"/>
  <c r="A2" i="78"/>
  <c r="S12" i="8"/>
  <c r="S13" i="8"/>
  <c r="S15" i="8"/>
  <c r="S17" i="8" s="1"/>
  <c r="S14" i="8"/>
  <c r="H38" i="40"/>
  <c r="A1" i="2"/>
  <c r="A3" i="2"/>
  <c r="F22" i="4"/>
  <c r="H19" i="22"/>
  <c r="H30" i="4"/>
  <c r="F19" i="22"/>
  <c r="F30" i="4" s="1"/>
  <c r="H16" i="22"/>
  <c r="F16" i="22"/>
  <c r="H13" i="22"/>
  <c r="H29" i="4" s="1"/>
  <c r="F13" i="22"/>
  <c r="F29" i="4"/>
  <c r="H10" i="22"/>
  <c r="H28" i="4" s="1"/>
  <c r="F10" i="22"/>
  <c r="F28" i="4"/>
  <c r="L25" i="52"/>
  <c r="N25" i="52" s="1"/>
  <c r="L24" i="52"/>
  <c r="N24" i="52"/>
  <c r="L23" i="52"/>
  <c r="N23" i="52" s="1"/>
  <c r="L22" i="52"/>
  <c r="N22" i="52"/>
  <c r="L15" i="52"/>
  <c r="N15" i="52" s="1"/>
  <c r="L16" i="52"/>
  <c r="N16" i="52"/>
  <c r="L17" i="52"/>
  <c r="N17" i="52" s="1"/>
  <c r="L18" i="52"/>
  <c r="N18" i="52"/>
  <c r="L14" i="52"/>
  <c r="N14" i="52" s="1"/>
  <c r="L35" i="50"/>
  <c r="L36" i="50"/>
  <c r="L37" i="50" s="1"/>
  <c r="H50" i="5" s="1"/>
  <c r="J35" i="50"/>
  <c r="J36" i="50"/>
  <c r="R25" i="50"/>
  <c r="P22" i="50"/>
  <c r="P25" i="50"/>
  <c r="F49" i="5"/>
  <c r="P23" i="50"/>
  <c r="P24" i="50"/>
  <c r="N25" i="50"/>
  <c r="L25" i="50"/>
  <c r="J25" i="50"/>
  <c r="R11" i="50"/>
  <c r="R13" i="50"/>
  <c r="R14" i="50"/>
  <c r="H47" i="5" s="1"/>
  <c r="R12" i="50"/>
  <c r="L12" i="50"/>
  <c r="L13" i="50"/>
  <c r="L11" i="50"/>
  <c r="J14" i="50"/>
  <c r="H14" i="50"/>
  <c r="N12" i="41"/>
  <c r="W27" i="41"/>
  <c r="H12" i="41"/>
  <c r="F40" i="5" s="1"/>
  <c r="U27" i="41"/>
  <c r="J39" i="41"/>
  <c r="H39" i="41"/>
  <c r="H21" i="41"/>
  <c r="H25" i="41"/>
  <c r="H27" i="41" s="1"/>
  <c r="N21" i="41"/>
  <c r="N25" i="41" s="1"/>
  <c r="N27" i="41" s="1"/>
  <c r="L21" i="41"/>
  <c r="L25" i="41"/>
  <c r="L27" i="41" s="1"/>
  <c r="F21" i="41"/>
  <c r="F25" i="41" s="1"/>
  <c r="F27" i="41"/>
  <c r="P23" i="41"/>
  <c r="P24" i="41"/>
  <c r="J24" i="41"/>
  <c r="J23" i="41"/>
  <c r="K11" i="30"/>
  <c r="L22" i="80" s="1"/>
  <c r="J18" i="41"/>
  <c r="J21" i="41" s="1"/>
  <c r="J19" i="41"/>
  <c r="J20" i="41"/>
  <c r="P18" i="41"/>
  <c r="P20" i="41"/>
  <c r="P19" i="41"/>
  <c r="P21" i="41" s="1"/>
  <c r="P25" i="41" s="1"/>
  <c r="P27" i="41" s="1"/>
  <c r="P8" i="41"/>
  <c r="P9" i="41"/>
  <c r="P12" i="41" s="1"/>
  <c r="P10" i="41"/>
  <c r="P11" i="41"/>
  <c r="P7" i="41"/>
  <c r="J8" i="41"/>
  <c r="J9" i="41"/>
  <c r="J7" i="41"/>
  <c r="J10" i="41"/>
  <c r="J11" i="41"/>
  <c r="L12" i="41"/>
  <c r="H48" i="5" s="1"/>
  <c r="F12" i="41"/>
  <c r="F48" i="5" s="1"/>
  <c r="H40" i="5"/>
  <c r="Q16" i="49"/>
  <c r="Q17" i="49" s="1"/>
  <c r="F46" i="5" s="1"/>
  <c r="S16" i="49"/>
  <c r="J22" i="40"/>
  <c r="J12" i="40"/>
  <c r="J17" i="40"/>
  <c r="L27" i="40"/>
  <c r="L28" i="40" s="1"/>
  <c r="L22" i="40"/>
  <c r="L16" i="40"/>
  <c r="L17" i="40" s="1"/>
  <c r="L12" i="40"/>
  <c r="J27" i="40"/>
  <c r="J28" i="40"/>
  <c r="J29" i="40" s="1"/>
  <c r="F39" i="5" s="1"/>
  <c r="J16" i="40"/>
  <c r="H27" i="40"/>
  <c r="H22" i="40"/>
  <c r="H16" i="40"/>
  <c r="H12" i="40"/>
  <c r="F27" i="40"/>
  <c r="F28" i="40"/>
  <c r="F29" i="40" s="1"/>
  <c r="F22" i="40"/>
  <c r="F16" i="40"/>
  <c r="F12" i="40"/>
  <c r="F17" i="40" s="1"/>
  <c r="F32" i="39"/>
  <c r="F24" i="39"/>
  <c r="F33" i="39"/>
  <c r="F34" i="39" s="1"/>
  <c r="F17" i="39"/>
  <c r="F18" i="39" s="1"/>
  <c r="F13" i="39"/>
  <c r="L32" i="39"/>
  <c r="L33" i="39" s="1"/>
  <c r="L34" i="39" s="1"/>
  <c r="H45" i="5" s="1"/>
  <c r="L24" i="39"/>
  <c r="L17" i="39"/>
  <c r="L18" i="39" s="1"/>
  <c r="L13" i="39"/>
  <c r="J32" i="39"/>
  <c r="J33" i="39"/>
  <c r="J24" i="39"/>
  <c r="J17" i="39"/>
  <c r="J18" i="39" s="1"/>
  <c r="J13" i="39"/>
  <c r="H32" i="39"/>
  <c r="H24" i="39"/>
  <c r="H17" i="39"/>
  <c r="H13" i="39"/>
  <c r="S39" i="8"/>
  <c r="S38" i="8"/>
  <c r="S37" i="8"/>
  <c r="S36" i="8"/>
  <c r="S40" i="8"/>
  <c r="S35" i="8"/>
  <c r="S34" i="8"/>
  <c r="S32" i="8"/>
  <c r="S31" i="8"/>
  <c r="S33" i="8" s="1"/>
  <c r="S19" i="8"/>
  <c r="S20" i="8"/>
  <c r="S21" i="8"/>
  <c r="S22" i="8"/>
  <c r="S23" i="8"/>
  <c r="S18" i="8"/>
  <c r="S16" i="8"/>
  <c r="S8" i="8"/>
  <c r="C10" i="8"/>
  <c r="L36" i="37"/>
  <c r="L39" i="37"/>
  <c r="F34" i="5" s="1"/>
  <c r="L37" i="37"/>
  <c r="L38" i="37"/>
  <c r="N38" i="37"/>
  <c r="N36" i="37"/>
  <c r="N39" i="37" s="1"/>
  <c r="H34" i="5" s="1"/>
  <c r="H36" i="5" s="1"/>
  <c r="N37" i="37"/>
  <c r="J39" i="37"/>
  <c r="H39" i="37"/>
  <c r="F39" i="37"/>
  <c r="D39" i="37"/>
  <c r="J12" i="37"/>
  <c r="L12" i="37"/>
  <c r="J29" i="35"/>
  <c r="H21" i="5" s="1"/>
  <c r="H29" i="35"/>
  <c r="F21" i="5"/>
  <c r="F17" i="35"/>
  <c r="L17" i="35"/>
  <c r="L14" i="35"/>
  <c r="J17" i="35"/>
  <c r="H17" i="35"/>
  <c r="H14" i="35"/>
  <c r="H19" i="35" s="1"/>
  <c r="J13" i="35"/>
  <c r="J12" i="35"/>
  <c r="F14" i="35"/>
  <c r="F19" i="35"/>
  <c r="H74" i="33"/>
  <c r="F14" i="5" s="1"/>
  <c r="J74" i="33"/>
  <c r="H14" i="5" s="1"/>
  <c r="Q31" i="31"/>
  <c r="Q32" i="31"/>
  <c r="Q33" i="31" s="1"/>
  <c r="H19" i="5" s="1"/>
  <c r="Q23" i="31"/>
  <c r="Q17" i="31"/>
  <c r="Q13" i="31"/>
  <c r="Q18" i="31" s="1"/>
  <c r="M28" i="32"/>
  <c r="M29" i="32" s="1"/>
  <c r="M22" i="32"/>
  <c r="M16" i="32"/>
  <c r="M12" i="32"/>
  <c r="K28" i="32"/>
  <c r="K29" i="32" s="1"/>
  <c r="K22" i="32"/>
  <c r="K16" i="32"/>
  <c r="K17" i="32"/>
  <c r="K12" i="32"/>
  <c r="M11" i="30"/>
  <c r="P22" i="80"/>
  <c r="P25" i="80" s="1"/>
  <c r="F15" i="28"/>
  <c r="F21" i="28" s="1"/>
  <c r="F37" i="28" s="1"/>
  <c r="F30" i="28"/>
  <c r="F36" i="28"/>
  <c r="H15" i="28"/>
  <c r="H21" i="28"/>
  <c r="H30" i="28"/>
  <c r="J15" i="28"/>
  <c r="J38" i="28" s="1"/>
  <c r="J30" i="28"/>
  <c r="J36" i="28" s="1"/>
  <c r="L15" i="28"/>
  <c r="L38" i="28" s="1"/>
  <c r="L30" i="28"/>
  <c r="L36" i="28" s="1"/>
  <c r="L37" i="28" s="1"/>
  <c r="N15" i="28"/>
  <c r="N30" i="28"/>
  <c r="N38" i="28" s="1"/>
  <c r="N36" i="28"/>
  <c r="L18" i="34"/>
  <c r="L11" i="34"/>
  <c r="J18" i="34"/>
  <c r="J19" i="34" s="1"/>
  <c r="F18" i="5" s="1"/>
  <c r="J11" i="34"/>
  <c r="J13" i="33"/>
  <c r="H13" i="33"/>
  <c r="I28" i="32"/>
  <c r="I22" i="32"/>
  <c r="I29" i="32"/>
  <c r="I30" i="32" s="1"/>
  <c r="I16" i="32"/>
  <c r="I12" i="32"/>
  <c r="I17" i="32" s="1"/>
  <c r="G28" i="32"/>
  <c r="G29" i="32"/>
  <c r="G22" i="32"/>
  <c r="G16" i="32"/>
  <c r="G12" i="32"/>
  <c r="I31" i="31"/>
  <c r="I23" i="31"/>
  <c r="O31" i="31"/>
  <c r="O23" i="31"/>
  <c r="O32" i="31" s="1"/>
  <c r="O17" i="31"/>
  <c r="O18" i="31" s="1"/>
  <c r="O13" i="31"/>
  <c r="M31" i="31"/>
  <c r="M23" i="31"/>
  <c r="M32" i="31"/>
  <c r="M33" i="31" s="1"/>
  <c r="K31" i="31"/>
  <c r="K23" i="31"/>
  <c r="K32" i="31"/>
  <c r="G31" i="31"/>
  <c r="G32" i="31" s="1"/>
  <c r="G23" i="31"/>
  <c r="G17" i="31"/>
  <c r="G13" i="31"/>
  <c r="G18" i="31" s="1"/>
  <c r="G33" i="31" s="1"/>
  <c r="M17" i="31"/>
  <c r="M13" i="31"/>
  <c r="M18" i="31" s="1"/>
  <c r="K17" i="31"/>
  <c r="K18" i="31" s="1"/>
  <c r="K13" i="31"/>
  <c r="I17" i="31"/>
  <c r="I13" i="31"/>
  <c r="P35" i="28"/>
  <c r="P34" i="28"/>
  <c r="P33" i="28"/>
  <c r="P32" i="28"/>
  <c r="P31" i="28"/>
  <c r="P25" i="28"/>
  <c r="P29" i="28"/>
  <c r="P28" i="28"/>
  <c r="P27" i="28"/>
  <c r="P26" i="28"/>
  <c r="P24" i="28"/>
  <c r="P23" i="28"/>
  <c r="P22" i="28"/>
  <c r="P30" i="28" s="1"/>
  <c r="P36" i="28" s="1"/>
  <c r="P8" i="28"/>
  <c r="P9" i="28"/>
  <c r="P10" i="28"/>
  <c r="P11" i="28"/>
  <c r="P15" i="28" s="1"/>
  <c r="P21" i="28" s="1"/>
  <c r="P12" i="28"/>
  <c r="P13" i="28"/>
  <c r="P14" i="28"/>
  <c r="P16" i="28"/>
  <c r="P17" i="28"/>
  <c r="P18" i="28"/>
  <c r="P19" i="28"/>
  <c r="P20" i="28"/>
  <c r="P7" i="28"/>
  <c r="W14" i="23"/>
  <c r="W21" i="24"/>
  <c r="W13" i="24"/>
  <c r="W19" i="24" s="1"/>
  <c r="AA14" i="23"/>
  <c r="AA13" i="24"/>
  <c r="AA19" i="24" s="1"/>
  <c r="Y14" i="23"/>
  <c r="Y21" i="24" s="1"/>
  <c r="Y13" i="24"/>
  <c r="S14" i="23"/>
  <c r="S21" i="23" s="1"/>
  <c r="S13" i="24"/>
  <c r="S19" i="24" s="1"/>
  <c r="S20" i="24"/>
  <c r="Q14" i="23"/>
  <c r="Q21" i="23" s="1"/>
  <c r="Q20" i="24" s="1"/>
  <c r="Q13" i="24"/>
  <c r="Q19" i="24"/>
  <c r="O14" i="23"/>
  <c r="O13" i="24"/>
  <c r="O19" i="24"/>
  <c r="M14" i="23"/>
  <c r="M13" i="24"/>
  <c r="M19" i="24" s="1"/>
  <c r="K14" i="23"/>
  <c r="K21" i="23" s="1"/>
  <c r="K20" i="24" s="1"/>
  <c r="K13" i="24"/>
  <c r="K19" i="24"/>
  <c r="I14" i="23"/>
  <c r="I13" i="24"/>
  <c r="I19" i="24"/>
  <c r="G14" i="23"/>
  <c r="G21" i="23" s="1"/>
  <c r="G20" i="24" s="1"/>
  <c r="G13" i="24"/>
  <c r="G19" i="24" s="1"/>
  <c r="E14" i="23"/>
  <c r="E21" i="23"/>
  <c r="E20" i="24" s="1"/>
  <c r="E13" i="24"/>
  <c r="E19" i="24" s="1"/>
  <c r="AA21" i="23"/>
  <c r="AA20" i="24"/>
  <c r="Y19" i="24"/>
  <c r="O21" i="23"/>
  <c r="O20" i="24" s="1"/>
  <c r="M21" i="23"/>
  <c r="U7" i="24"/>
  <c r="AC7" i="24"/>
  <c r="U8" i="24"/>
  <c r="AC8" i="24" s="1"/>
  <c r="U9" i="24"/>
  <c r="AC9" i="24" s="1"/>
  <c r="U10" i="24"/>
  <c r="AC10" i="24" s="1"/>
  <c r="U11" i="24"/>
  <c r="AC11" i="24" s="1"/>
  <c r="U12" i="24"/>
  <c r="AC12" i="24" s="1"/>
  <c r="U14" i="24"/>
  <c r="AC14" i="24"/>
  <c r="U15" i="24"/>
  <c r="AC15" i="24" s="1"/>
  <c r="U16" i="24"/>
  <c r="AC16" i="24"/>
  <c r="U17" i="24"/>
  <c r="AC17" i="24" s="1"/>
  <c r="U18" i="24"/>
  <c r="AC18" i="24" s="1"/>
  <c r="U16" i="23"/>
  <c r="AC16" i="23" s="1"/>
  <c r="U17" i="23"/>
  <c r="AC17" i="23" s="1"/>
  <c r="U18" i="23"/>
  <c r="AC18" i="23" s="1"/>
  <c r="U19" i="23"/>
  <c r="AC19" i="23"/>
  <c r="U20" i="23"/>
  <c r="AC20" i="23" s="1"/>
  <c r="U7" i="23"/>
  <c r="AC7" i="23"/>
  <c r="U11" i="23"/>
  <c r="AC11" i="23" s="1"/>
  <c r="U6" i="23"/>
  <c r="AC6" i="23" s="1"/>
  <c r="U15" i="23"/>
  <c r="AC15" i="23" s="1"/>
  <c r="U8" i="23"/>
  <c r="AC8" i="23" s="1"/>
  <c r="U9" i="23"/>
  <c r="AC9" i="23"/>
  <c r="U10" i="23"/>
  <c r="AC10" i="23" s="1"/>
  <c r="U12" i="23"/>
  <c r="AC12" i="23"/>
  <c r="U13" i="23"/>
  <c r="AC13" i="23" s="1"/>
  <c r="L12" i="20"/>
  <c r="J12" i="20"/>
  <c r="H32" i="19"/>
  <c r="F32" i="19"/>
  <c r="J23" i="19"/>
  <c r="H14" i="4" s="1"/>
  <c r="H23" i="19"/>
  <c r="F14" i="4" s="1"/>
  <c r="G15" i="15"/>
  <c r="E15" i="15"/>
  <c r="H23" i="71"/>
  <c r="H25" i="71"/>
  <c r="B6" i="36"/>
  <c r="F5" i="5"/>
  <c r="P8" i="60"/>
  <c r="N8" i="60"/>
  <c r="H17" i="56"/>
  <c r="J17" i="56"/>
  <c r="F17" i="56"/>
  <c r="D17" i="56"/>
  <c r="B7" i="53"/>
  <c r="F39" i="54"/>
  <c r="D39" i="54"/>
  <c r="F9" i="54"/>
  <c r="D9" i="54"/>
  <c r="N9" i="53"/>
  <c r="D10" i="53"/>
  <c r="L10" i="51"/>
  <c r="N11" i="52"/>
  <c r="D12" i="52"/>
  <c r="D12" i="51"/>
  <c r="J10" i="51"/>
  <c r="L30" i="50"/>
  <c r="J30" i="50"/>
  <c r="R20" i="50"/>
  <c r="H20" i="50"/>
  <c r="D13" i="50"/>
  <c r="D12" i="50"/>
  <c r="D11" i="50"/>
  <c r="C12" i="49"/>
  <c r="C13" i="49"/>
  <c r="C14" i="49"/>
  <c r="N9" i="50"/>
  <c r="H9" i="50"/>
  <c r="S10" i="49"/>
  <c r="I10" i="49"/>
  <c r="H11" i="77"/>
  <c r="F11" i="77"/>
  <c r="G17" i="55"/>
  <c r="E17" i="55"/>
  <c r="A30" i="8"/>
  <c r="A15" i="7"/>
  <c r="A2" i="76"/>
  <c r="A3" i="76"/>
  <c r="A1" i="76"/>
  <c r="A2" i="75"/>
  <c r="A3" i="75"/>
  <c r="A1" i="75"/>
  <c r="A3" i="74"/>
  <c r="A2" i="74"/>
  <c r="A1" i="74"/>
  <c r="A3" i="73"/>
  <c r="A2" i="73"/>
  <c r="A1" i="73"/>
  <c r="A2" i="72"/>
  <c r="A3" i="72"/>
  <c r="A1" i="72"/>
  <c r="J23" i="71"/>
  <c r="J25" i="71" s="1"/>
  <c r="H19" i="71"/>
  <c r="J19" i="71"/>
  <c r="A3" i="71"/>
  <c r="A1" i="71"/>
  <c r="A2" i="62"/>
  <c r="A3" i="62"/>
  <c r="A1" i="62"/>
  <c r="A2" i="61"/>
  <c r="A3" i="61"/>
  <c r="A1" i="61"/>
  <c r="A2" i="60"/>
  <c r="A3" i="60"/>
  <c r="A1" i="60"/>
  <c r="A2" i="59"/>
  <c r="A3" i="59"/>
  <c r="A1" i="59"/>
  <c r="A3" i="57"/>
  <c r="A2" i="57"/>
  <c r="A1" i="57"/>
  <c r="A3" i="56"/>
  <c r="A2" i="56"/>
  <c r="A1" i="56"/>
  <c r="A3" i="55"/>
  <c r="A2" i="55"/>
  <c r="A1" i="55"/>
  <c r="A3" i="54"/>
  <c r="A2" i="54"/>
  <c r="A1" i="54"/>
  <c r="A3" i="53"/>
  <c r="A2" i="53"/>
  <c r="A1" i="53"/>
  <c r="A3" i="52"/>
  <c r="A2" i="52"/>
  <c r="A1" i="52"/>
  <c r="A3" i="51"/>
  <c r="A2" i="51"/>
  <c r="A1" i="51"/>
  <c r="A3" i="50"/>
  <c r="A2" i="50"/>
  <c r="A1" i="50"/>
  <c r="A3" i="49"/>
  <c r="A2" i="49"/>
  <c r="A1" i="49"/>
  <c r="A1" i="42"/>
  <c r="H15" i="77"/>
  <c r="H17" i="77" s="1"/>
  <c r="F15" i="77"/>
  <c r="F17" i="77"/>
  <c r="B3" i="77"/>
  <c r="B1" i="77"/>
  <c r="A2" i="42"/>
  <c r="A3" i="42"/>
  <c r="A1" i="41"/>
  <c r="A2" i="41"/>
  <c r="A3" i="41"/>
  <c r="A2" i="40"/>
  <c r="A3" i="40"/>
  <c r="A1" i="40"/>
  <c r="A1" i="39"/>
  <c r="A2" i="39"/>
  <c r="A3" i="39"/>
  <c r="A2" i="37"/>
  <c r="A3" i="37"/>
  <c r="A1" i="37"/>
  <c r="A2" i="36"/>
  <c r="A3" i="36"/>
  <c r="A1" i="36"/>
  <c r="A1" i="35"/>
  <c r="A2" i="35"/>
  <c r="A3" i="35"/>
  <c r="A1" i="34"/>
  <c r="A2" i="34"/>
  <c r="A3" i="34"/>
  <c r="A1" i="33"/>
  <c r="A3" i="33"/>
  <c r="A2" i="33"/>
  <c r="A3" i="32"/>
  <c r="A2" i="32"/>
  <c r="A1" i="32"/>
  <c r="A3" i="31"/>
  <c r="A2" i="31"/>
  <c r="A1" i="31"/>
  <c r="A3" i="30"/>
  <c r="A2" i="30"/>
  <c r="A1" i="30"/>
  <c r="A1" i="28"/>
  <c r="A3" i="28"/>
  <c r="A2" i="28"/>
  <c r="A3" i="27"/>
  <c r="A2" i="27"/>
  <c r="A1" i="27"/>
  <c r="A1" i="26"/>
  <c r="F18" i="26"/>
  <c r="N18" i="26"/>
  <c r="L27" i="26" s="1"/>
  <c r="A3" i="26"/>
  <c r="A2" i="26"/>
  <c r="A1" i="24"/>
  <c r="A3" i="24"/>
  <c r="A2" i="24"/>
  <c r="A1" i="22"/>
  <c r="C14" i="23"/>
  <c r="A3" i="22"/>
  <c r="A2" i="22"/>
  <c r="A1" i="20"/>
  <c r="A3" i="20"/>
  <c r="A2" i="20"/>
  <c r="A2" i="43"/>
  <c r="A2" i="45"/>
  <c r="A2" i="15"/>
  <c r="A2" i="14"/>
  <c r="A2" i="16"/>
  <c r="A2" i="17"/>
  <c r="A2" i="18"/>
  <c r="A2" i="19"/>
  <c r="A3" i="19"/>
  <c r="A1" i="19"/>
  <c r="A3" i="17"/>
  <c r="A1" i="17"/>
  <c r="I15" i="15"/>
  <c r="K15" i="15"/>
  <c r="M15" i="15"/>
  <c r="A3" i="15"/>
  <c r="A3" i="14"/>
  <c r="A1" i="14"/>
  <c r="G37" i="9"/>
  <c r="E37" i="9"/>
  <c r="E33" i="9"/>
  <c r="G25" i="9"/>
  <c r="E25" i="9"/>
  <c r="E10" i="9"/>
  <c r="G33" i="9"/>
  <c r="C33" i="8"/>
  <c r="C40" i="8"/>
  <c r="F29" i="5" s="1"/>
  <c r="E33" i="8"/>
  <c r="G33" i="8"/>
  <c r="I33" i="8"/>
  <c r="K33" i="8"/>
  <c r="M33" i="8"/>
  <c r="O33" i="8"/>
  <c r="Q33" i="8"/>
  <c r="E24" i="8"/>
  <c r="H30" i="5"/>
  <c r="G24" i="8"/>
  <c r="H33" i="5"/>
  <c r="I24" i="8"/>
  <c r="K24" i="8"/>
  <c r="M24" i="8"/>
  <c r="O24" i="8"/>
  <c r="H35" i="5" s="1"/>
  <c r="Q24" i="8"/>
  <c r="C24" i="8"/>
  <c r="H29" i="5"/>
  <c r="E15" i="8"/>
  <c r="E17" i="8"/>
  <c r="G15" i="8"/>
  <c r="G17" i="8"/>
  <c r="I15" i="8"/>
  <c r="I17" i="8"/>
  <c r="K15" i="8"/>
  <c r="K17" i="8"/>
  <c r="M15" i="8"/>
  <c r="M17" i="8"/>
  <c r="O15" i="8"/>
  <c r="O17" i="8"/>
  <c r="Q15" i="8"/>
  <c r="Q17" i="8"/>
  <c r="C15" i="8"/>
  <c r="C17" i="8"/>
  <c r="G10" i="8"/>
  <c r="I10" i="8"/>
  <c r="K10" i="8"/>
  <c r="M10" i="8"/>
  <c r="O10" i="8"/>
  <c r="Q10" i="8"/>
  <c r="A1" i="5"/>
  <c r="A33" i="4"/>
  <c r="A1" i="7"/>
  <c r="A1" i="4"/>
  <c r="A1" i="16"/>
  <c r="A3" i="16"/>
  <c r="B2" i="15"/>
  <c r="B3" i="15"/>
  <c r="A1" i="15"/>
  <c r="B2" i="14"/>
  <c r="B3" i="14"/>
  <c r="A3" i="8"/>
  <c r="A1" i="8"/>
  <c r="A3" i="18"/>
  <c r="A1" i="18"/>
  <c r="A3" i="9"/>
  <c r="E23" i="55"/>
  <c r="G23" i="55"/>
  <c r="D12" i="54"/>
  <c r="F12" i="54"/>
  <c r="D46" i="54"/>
  <c r="E38" i="9"/>
  <c r="F46" i="54"/>
  <c r="G38" i="9"/>
  <c r="J14" i="51"/>
  <c r="L14" i="51"/>
  <c r="N14" i="50"/>
  <c r="P14" i="50"/>
  <c r="H25" i="50"/>
  <c r="H49" i="5"/>
  <c r="Q15" i="49"/>
  <c r="S15" i="49"/>
  <c r="S17" i="49" s="1"/>
  <c r="H46" i="5" s="1"/>
  <c r="G33" i="49"/>
  <c r="I33" i="49"/>
  <c r="K33" i="49"/>
  <c r="A3" i="45"/>
  <c r="A1" i="45"/>
  <c r="A3" i="43"/>
  <c r="A1" i="43"/>
  <c r="A1" i="9"/>
  <c r="L15" i="42"/>
  <c r="J5" i="42"/>
  <c r="J31" i="41"/>
  <c r="H31" i="41"/>
  <c r="L16" i="41"/>
  <c r="F16" i="41"/>
  <c r="L5" i="41"/>
  <c r="F5" i="41"/>
  <c r="L5" i="40"/>
  <c r="F5" i="40"/>
  <c r="L6" i="39"/>
  <c r="F6" i="39"/>
  <c r="F34" i="37"/>
  <c r="J34" i="37"/>
  <c r="N34" i="37"/>
  <c r="L34" i="37"/>
  <c r="H34" i="37"/>
  <c r="D34" i="37"/>
  <c r="L7" i="37"/>
  <c r="J7" i="37"/>
  <c r="P8" i="36"/>
  <c r="F8" i="36"/>
  <c r="J22" i="35"/>
  <c r="L8" i="35"/>
  <c r="F8" i="35"/>
  <c r="H22" i="35"/>
  <c r="L5" i="34"/>
  <c r="J5" i="34"/>
  <c r="J69" i="33"/>
  <c r="H69" i="33"/>
  <c r="H8" i="33"/>
  <c r="H19" i="33" s="1"/>
  <c r="J8" i="33"/>
  <c r="J19" i="33" s="1"/>
  <c r="M5" i="32"/>
  <c r="G5" i="32"/>
  <c r="G6" i="31"/>
  <c r="K5" i="30"/>
  <c r="M5" i="30"/>
  <c r="B38" i="28"/>
  <c r="B37" i="28"/>
  <c r="B36" i="28"/>
  <c r="B30" i="28"/>
  <c r="B23" i="28"/>
  <c r="B21" i="28"/>
  <c r="B15" i="28"/>
  <c r="B8" i="28"/>
  <c r="L5" i="27"/>
  <c r="H14" i="27" s="1"/>
  <c r="J5" i="27"/>
  <c r="F14" i="27" s="1"/>
  <c r="L18" i="26"/>
  <c r="J27" i="26" s="1"/>
  <c r="D18" i="26"/>
  <c r="L10" i="26"/>
  <c r="H10" i="26"/>
  <c r="C21" i="24"/>
  <c r="C20" i="24"/>
  <c r="C19" i="24"/>
  <c r="C13" i="24"/>
  <c r="C7" i="24"/>
  <c r="C21" i="23"/>
  <c r="H6" i="22"/>
  <c r="F6" i="22"/>
  <c r="L5" i="20"/>
  <c r="J5" i="20"/>
  <c r="H26" i="19"/>
  <c r="F26" i="19"/>
  <c r="H15" i="19"/>
  <c r="J5" i="19"/>
  <c r="H5" i="19"/>
  <c r="J15" i="19"/>
  <c r="H6" i="18"/>
  <c r="F6" i="18"/>
  <c r="L7" i="17"/>
  <c r="D7" i="17"/>
  <c r="H7" i="16"/>
  <c r="J7" i="16"/>
  <c r="L7" i="16"/>
  <c r="N7" i="16"/>
  <c r="P7" i="16"/>
  <c r="R7" i="16"/>
  <c r="T7" i="16"/>
  <c r="V7" i="16"/>
  <c r="F7" i="16"/>
  <c r="D7" i="16"/>
  <c r="M7" i="15"/>
  <c r="E7" i="15"/>
  <c r="J5" i="14"/>
  <c r="F5" i="14"/>
  <c r="B66" i="14"/>
  <c r="G10" i="9"/>
  <c r="A40" i="8"/>
  <c r="A33" i="8"/>
  <c r="A31" i="8"/>
  <c r="A24" i="8"/>
  <c r="A17" i="8"/>
  <c r="A15" i="8"/>
  <c r="A12" i="8"/>
  <c r="A11" i="8"/>
  <c r="A10" i="8"/>
  <c r="A7" i="8"/>
  <c r="G5" i="9"/>
  <c r="E5" i="9"/>
  <c r="J5" i="5"/>
  <c r="H5" i="5"/>
  <c r="I6" i="7"/>
  <c r="F6" i="7"/>
  <c r="A3" i="7"/>
  <c r="H6" i="4"/>
  <c r="F6" i="4"/>
  <c r="A3" i="4"/>
  <c r="E40" i="8"/>
  <c r="F30" i="5" s="1"/>
  <c r="G40" i="8"/>
  <c r="F33" i="5" s="1"/>
  <c r="I40" i="8"/>
  <c r="K40" i="8"/>
  <c r="M40" i="8"/>
  <c r="O40" i="8"/>
  <c r="F35" i="5" s="1"/>
  <c r="Q40" i="8"/>
  <c r="G51" i="5"/>
  <c r="G52" i="5" s="1"/>
  <c r="G53" i="5" s="1"/>
  <c r="J51" i="5"/>
  <c r="J52" i="5"/>
  <c r="J53" i="5" s="1"/>
  <c r="J54" i="5" s="1"/>
  <c r="G42" i="5"/>
  <c r="J42" i="5"/>
  <c r="G36" i="5"/>
  <c r="J36" i="5"/>
  <c r="G22" i="5"/>
  <c r="G23" i="5"/>
  <c r="I22" i="5"/>
  <c r="I23" i="5" s="1"/>
  <c r="J22" i="5"/>
  <c r="J23" i="5"/>
  <c r="J24" i="5"/>
  <c r="L22" i="14"/>
  <c r="L23" i="14" s="1"/>
  <c r="P12" i="80"/>
  <c r="P21" i="80"/>
  <c r="J14" i="35"/>
  <c r="J15" i="5"/>
  <c r="P22" i="41"/>
  <c r="L21" i="28"/>
  <c r="N21" i="28"/>
  <c r="O21" i="24"/>
  <c r="S21" i="24"/>
  <c r="W21" i="23"/>
  <c r="W20" i="24" s="1"/>
  <c r="L27" i="14"/>
  <c r="L28" i="14" s="1"/>
  <c r="Q21" i="24"/>
  <c r="N38" i="40"/>
  <c r="I32" i="31"/>
  <c r="S24" i="8"/>
  <c r="H33" i="39"/>
  <c r="H17" i="40"/>
  <c r="AC13" i="24" l="1"/>
  <c r="AC19" i="24" s="1"/>
  <c r="U20" i="24"/>
  <c r="AC20" i="24" s="1"/>
  <c r="O33" i="31"/>
  <c r="F19" i="5" s="1"/>
  <c r="J25" i="41"/>
  <c r="J27" i="41" s="1"/>
  <c r="R39" i="41" s="1"/>
  <c r="H51" i="5"/>
  <c r="H52" i="5" s="1"/>
  <c r="H53" i="5" s="1"/>
  <c r="H54" i="5" s="1"/>
  <c r="AC14" i="23"/>
  <c r="AC21" i="23" s="1"/>
  <c r="K21" i="24"/>
  <c r="Y21" i="23"/>
  <c r="Y20" i="24" s="1"/>
  <c r="M21" i="24"/>
  <c r="AA21" i="24"/>
  <c r="L19" i="34"/>
  <c r="H18" i="5" s="1"/>
  <c r="H22" i="5" s="1"/>
  <c r="H23" i="5" s="1"/>
  <c r="L19" i="35"/>
  <c r="H20" i="5" s="1"/>
  <c r="H18" i="39"/>
  <c r="H34" i="39" s="1"/>
  <c r="J22" i="41"/>
  <c r="J37" i="50"/>
  <c r="F50" i="5" s="1"/>
  <c r="H27" i="83"/>
  <c r="H9" i="83" s="1"/>
  <c r="H12" i="83" s="1"/>
  <c r="R27" i="83"/>
  <c r="M20" i="24"/>
  <c r="K33" i="31"/>
  <c r="F38" i="28"/>
  <c r="E21" i="24"/>
  <c r="U21" i="24" s="1"/>
  <c r="AC21" i="24" s="1"/>
  <c r="I18" i="31"/>
  <c r="I33" i="31" s="1"/>
  <c r="G17" i="32"/>
  <c r="G30" i="32" s="1"/>
  <c r="H36" i="28"/>
  <c r="H37" i="28" s="1"/>
  <c r="P37" i="28" s="1"/>
  <c r="F9" i="5" s="1"/>
  <c r="H38" i="28"/>
  <c r="M17" i="32"/>
  <c r="M30" i="32" s="1"/>
  <c r="H12" i="5" s="1"/>
  <c r="J34" i="39"/>
  <c r="F45" i="5" s="1"/>
  <c r="F51" i="5" s="1"/>
  <c r="F52" i="5" s="1"/>
  <c r="H28" i="40"/>
  <c r="H29" i="40" s="1"/>
  <c r="L12" i="83"/>
  <c r="U13" i="24"/>
  <c r="U19" i="24" s="1"/>
  <c r="U14" i="23"/>
  <c r="G21" i="24"/>
  <c r="N37" i="28"/>
  <c r="F36" i="5"/>
  <c r="I21" i="23"/>
  <c r="I20" i="24" s="1"/>
  <c r="I21" i="24"/>
  <c r="J21" i="28"/>
  <c r="J37" i="28" s="1"/>
  <c r="K30" i="32"/>
  <c r="F12" i="5" s="1"/>
  <c r="J19" i="35"/>
  <c r="F20" i="5" s="1"/>
  <c r="F22" i="5" s="1"/>
  <c r="F23" i="5" s="1"/>
  <c r="L29" i="40"/>
  <c r="H39" i="5" s="1"/>
  <c r="H42" i="5" s="1"/>
  <c r="J12" i="41"/>
  <c r="L14" i="50"/>
  <c r="F47" i="5" s="1"/>
  <c r="H20" i="18"/>
  <c r="H12" i="4" s="1"/>
  <c r="R27" i="41"/>
  <c r="T39" i="41"/>
  <c r="T27" i="41"/>
  <c r="F42" i="5"/>
  <c r="P28" i="84"/>
  <c r="N9" i="84" s="1"/>
  <c r="N13" i="84" s="1"/>
  <c r="L28" i="84"/>
  <c r="L9" i="84" s="1"/>
  <c r="L13" i="84" s="1"/>
  <c r="N28" i="84"/>
  <c r="L31" i="14"/>
  <c r="H9" i="4" s="1"/>
  <c r="H11" i="4" s="1"/>
  <c r="H15" i="4" s="1"/>
  <c r="H26" i="4" s="1"/>
  <c r="I8" i="7" s="1"/>
  <c r="H31" i="14"/>
  <c r="F9" i="4" s="1"/>
  <c r="F11" i="4" s="1"/>
  <c r="F15" i="4" s="1"/>
  <c r="F26" i="4" s="1"/>
  <c r="F8" i="7" s="1"/>
  <c r="H30" i="14"/>
  <c r="F53" i="5" l="1"/>
  <c r="F54" i="5" s="1"/>
  <c r="F37" i="14"/>
  <c r="F41" i="14" s="1"/>
  <c r="P38" i="28"/>
  <c r="H9" i="5" s="1"/>
  <c r="J37" i="14"/>
  <c r="J41" i="14" s="1"/>
  <c r="U21" i="23"/>
  <c r="F8" i="5" s="1"/>
  <c r="F15" i="5" s="1"/>
  <c r="F24" i="5" s="1"/>
  <c r="H8" i="5"/>
  <c r="H15" i="5" l="1"/>
  <c r="H24" i="5" s="1"/>
</calcChain>
</file>

<file path=xl/comments1.xml><?xml version="1.0" encoding="utf-8"?>
<comments xmlns="http://schemas.openxmlformats.org/spreadsheetml/2006/main">
  <authors>
    <author>Amir Hesam Behrooz</author>
  </authors>
  <commentList>
    <comment ref="B17" authorId="0" shapeId="0">
      <text>
        <r>
          <rPr>
            <b/>
            <sz val="9"/>
            <color indexed="81"/>
            <rFont val="Tahoma"/>
            <family val="2"/>
          </rPr>
          <t>Amir Hesam Behrooz:</t>
        </r>
        <r>
          <rPr>
            <sz val="9"/>
            <color indexed="81"/>
            <rFont val="Tahoma"/>
            <family val="2"/>
          </rPr>
          <t xml:space="preserve">
مربوط به تامین مالی برایانجام امور غیر عملیاتی</t>
        </r>
      </text>
    </comment>
  </commentList>
</comments>
</file>

<file path=xl/comments2.xml><?xml version="1.0" encoding="utf-8"?>
<comments xmlns="http://schemas.openxmlformats.org/spreadsheetml/2006/main">
  <authors>
    <author>Amir Hesam Behrooz</author>
  </authors>
  <commentList>
    <comment ref="B15" authorId="0" shapeId="0">
      <text>
        <r>
          <rPr>
            <b/>
            <sz val="9"/>
            <color indexed="81"/>
            <rFont val="Tahoma"/>
            <family val="2"/>
          </rPr>
          <t>Amir Hesam Behrooz:</t>
        </r>
        <r>
          <rPr>
            <sz val="9"/>
            <color indexed="81"/>
            <rFont val="Tahoma"/>
            <family val="2"/>
          </rPr>
          <t xml:space="preserve">
</t>
        </r>
      </text>
    </comment>
  </commentList>
</comments>
</file>

<file path=xl/comments3.xml><?xml version="1.0" encoding="utf-8"?>
<comments xmlns="http://schemas.openxmlformats.org/spreadsheetml/2006/main">
  <authors>
    <author>Amir Hesam Behrooz</author>
    <author>مسعود رضایی</author>
  </authors>
  <commentList>
    <comment ref="T31" authorId="0" shapeId="0">
      <text>
        <r>
          <rPr>
            <b/>
            <sz val="9"/>
            <color indexed="81"/>
            <rFont val="Tahoma"/>
            <family val="2"/>
          </rPr>
          <t>Amir Hesam Behrooz:</t>
        </r>
        <r>
          <rPr>
            <sz val="9"/>
            <color indexed="81"/>
            <rFont val="Tahoma"/>
            <family val="2"/>
          </rPr>
          <t xml:space="preserve">
به ترتیب صعودی به نزولی</t>
        </r>
      </text>
    </comment>
    <comment ref="X31" authorId="1" shapeId="0">
      <text>
        <r>
          <rPr>
            <b/>
            <sz val="9"/>
            <color indexed="81"/>
            <rFont val="Tahoma"/>
            <family val="2"/>
          </rPr>
          <t>مسعود رضایی:</t>
        </r>
        <r>
          <rPr>
            <sz val="9"/>
            <color indexed="81"/>
            <rFont val="Tahoma"/>
            <family val="2"/>
          </rPr>
          <t xml:space="preserve">
شامل سه منبع:
1-صندوق نوآوری و شکوفایی
2-معاونت علمی و فناوری
3- منابع داخلی و سایر منابع</t>
        </r>
      </text>
    </comment>
    <comment ref="AD31" authorId="0" shapeId="0">
      <text>
        <r>
          <rPr>
            <b/>
            <sz val="9"/>
            <color indexed="81"/>
            <rFont val="Tahoma"/>
            <family val="2"/>
          </rPr>
          <t>Amir Hesam Behrooz:</t>
        </r>
        <r>
          <rPr>
            <sz val="9"/>
            <color indexed="81"/>
            <rFont val="Tahoma"/>
            <family val="2"/>
          </rPr>
          <t xml:space="preserve">
1399</t>
        </r>
      </text>
    </comment>
  </commentList>
</comments>
</file>

<file path=xl/sharedStrings.xml><?xml version="1.0" encoding="utf-8"?>
<sst xmlns="http://schemas.openxmlformats.org/spreadsheetml/2006/main" count="2179" uniqueCount="1123">
  <si>
    <t xml:space="preserve">مجمع عمومی صاحبان سهام </t>
  </si>
  <si>
    <t>با احترام</t>
  </si>
  <si>
    <t>صورت سود و زیان</t>
  </si>
  <si>
    <t>صورت سود و زیان جامع</t>
  </si>
  <si>
    <t>صورت وضعیت مالی</t>
  </si>
  <si>
    <t>صورت تغییرات در حقوق مالکانه</t>
  </si>
  <si>
    <t>صورت جریانهای نقدی</t>
  </si>
  <si>
    <t>یادداشتهای توضیحی</t>
  </si>
  <si>
    <t>•</t>
  </si>
  <si>
    <t>شماره صفحه</t>
  </si>
  <si>
    <t>4-5</t>
  </si>
  <si>
    <t>6-7</t>
  </si>
  <si>
    <t>8-9</t>
  </si>
  <si>
    <t>10-60</t>
  </si>
  <si>
    <t>اعضای هیات مدیره</t>
  </si>
  <si>
    <t>نماینده اشخاص حقوقی</t>
  </si>
  <si>
    <t>سمت</t>
  </si>
  <si>
    <t>امضاء</t>
  </si>
  <si>
    <t>رئیس هیات مدیره</t>
  </si>
  <si>
    <t>نائب رئیس هیات مدیره</t>
  </si>
  <si>
    <t>عضو هیات مدیرهو مدیر عامل</t>
  </si>
  <si>
    <t>عضو هیات مدیره و مدیر فروش</t>
  </si>
  <si>
    <t>عضو هیات مدیره</t>
  </si>
  <si>
    <t>....................................</t>
  </si>
  <si>
    <t>(تجدید ارائه شده)</t>
  </si>
  <si>
    <t>سود پایه هر سهم:</t>
  </si>
  <si>
    <t>يادداشت</t>
  </si>
  <si>
    <t>ميليون ريال</t>
  </si>
  <si>
    <t xml:space="preserve">هزينه هاي فروش ، اداري و عمومي </t>
  </si>
  <si>
    <t xml:space="preserve">هزينه هاي مالي </t>
  </si>
  <si>
    <t xml:space="preserve">ساير درآمدها و هزينه هاي غيرعملياتي </t>
  </si>
  <si>
    <t xml:space="preserve">             سال جاری</t>
  </si>
  <si>
    <t xml:space="preserve">             سال های قبل</t>
  </si>
  <si>
    <t>افزایش سرمایه</t>
  </si>
  <si>
    <t>اندوخته قانوني</t>
  </si>
  <si>
    <t>دارايي ها</t>
  </si>
  <si>
    <t xml:space="preserve">دارایی هاي جاري : </t>
  </si>
  <si>
    <t>مالیات پرداختنی</t>
  </si>
  <si>
    <t xml:space="preserve">دارائيهاي غير جاري : </t>
  </si>
  <si>
    <t>جمع دارایی هاي غير جاري</t>
  </si>
  <si>
    <t>افزایش سرمایه در جریان</t>
  </si>
  <si>
    <t>يادداشت هاي توضيحي همراه، بخش جدایی ناپذیر صورت هاي مالي است .</t>
  </si>
  <si>
    <t>1398/12/29</t>
  </si>
  <si>
    <t>موجودی نقد</t>
  </si>
  <si>
    <t>جمع دارایی هاي  جاري</t>
  </si>
  <si>
    <t>حقوق مالکانه و بدهی ها</t>
  </si>
  <si>
    <t>حقوق مالکانه</t>
  </si>
  <si>
    <t>صرف سهام</t>
  </si>
  <si>
    <t>مازاد تجدید ارزیابی دارایی ها</t>
  </si>
  <si>
    <t>تفاوت تسعیر ارز عملیات خارجی</t>
  </si>
  <si>
    <t>سهام خزانه</t>
  </si>
  <si>
    <t>جمع حقوق مالکانه</t>
  </si>
  <si>
    <t>بدهی ها</t>
  </si>
  <si>
    <t>تسهیلات مالی بلند مدت</t>
  </si>
  <si>
    <t>بدهی های جاری</t>
  </si>
  <si>
    <t>سود سهام پرداختنی</t>
  </si>
  <si>
    <t>پیش دریافت ها</t>
  </si>
  <si>
    <t>جمع حقوق مالکانه و بدهی ها</t>
  </si>
  <si>
    <t xml:space="preserve">سود  خالص </t>
  </si>
  <si>
    <t>سایر اقلام سود و زیان جامع :</t>
  </si>
  <si>
    <t>سایر اقلام سود و زیان جامع سال پس از کسر مالیات</t>
  </si>
  <si>
    <t>سود جامع سال</t>
  </si>
  <si>
    <t xml:space="preserve">     مالیات مربوط به سایر اقلام سود و زیان جامع</t>
  </si>
  <si>
    <t>سرمایه</t>
  </si>
  <si>
    <t>اندوخته قانونی</t>
  </si>
  <si>
    <t>سایر اندوخته ها</t>
  </si>
  <si>
    <t>سود انباشته</t>
  </si>
  <si>
    <t>جمع کل</t>
  </si>
  <si>
    <t>میلیون ریال</t>
  </si>
  <si>
    <t>تغییر در رویه های حسابداری (یادداشت 41)</t>
  </si>
  <si>
    <t>سود سهام مصوب</t>
  </si>
  <si>
    <t>انتقال از سایر اقلام حقوق مالکانه به سود و زیان انباشته</t>
  </si>
  <si>
    <t>تخصیص به اندوخته قانونی</t>
  </si>
  <si>
    <t>تخصیص به سایر اندوخته ها</t>
  </si>
  <si>
    <t>سایر اقلام سود و زیان جامع پس از کسر مالیات</t>
  </si>
  <si>
    <t>تاثیر تغییرات نرخ ارز</t>
  </si>
  <si>
    <t>سال 1398</t>
  </si>
  <si>
    <t xml:space="preserve">جریان های نقدی حاصل از فعاليتهاي عملياتي: </t>
  </si>
  <si>
    <t>نقد حاصل از عملیات</t>
  </si>
  <si>
    <t>جریان خالص ورود (خروج) نقد حاصل از فعالیت های عملیاتی</t>
  </si>
  <si>
    <t>پرداخت های نقدی بابت مالیات بر درآمد</t>
  </si>
  <si>
    <t>دریافت های نقدی حاصل از فروش دارایی های ثابت مشهود</t>
  </si>
  <si>
    <t>پرداخت های نقدی برای خرید دارایی های ثابت مشهود</t>
  </si>
  <si>
    <t>دریافت های نقدی حاصل از فروش دارایی های نامشهود</t>
  </si>
  <si>
    <t>پرداخت های نقدی برای خرید دارایی های نامشهود</t>
  </si>
  <si>
    <t>دریافت های نقدی حاصل از فروش سرمایه گذاری های بلند مدت</t>
  </si>
  <si>
    <t>پرداخت های نقدی برای تحصیل سرمایه گذاری های بلند مدت</t>
  </si>
  <si>
    <t>دریافت های نقدی حاصل از فروش سرمایه گذاری های کوتاه مدت</t>
  </si>
  <si>
    <t>پرداخت های نقدی برای تحصیل سرمایه گذاری های کوتاه مدت</t>
  </si>
  <si>
    <t>پرداخت های نقدی بابت تسهیلات اعطایی به دیگران</t>
  </si>
  <si>
    <t>دریافت های نقدی حاصل از استرداد تسهیلات اعطایی به دیگران</t>
  </si>
  <si>
    <t>دریافت های نقدی حاصل از سود تسهیلات اعطایی به دیگران</t>
  </si>
  <si>
    <t>دریافت های نقدی حاصل از سود سهام</t>
  </si>
  <si>
    <t>دریافت های نقدی حاصل از سود سایر سرمایه گذاری ها</t>
  </si>
  <si>
    <t>جریان خالص ورود (خروج) نقد حاصل از فعالیت های سرمایه گذاری</t>
  </si>
  <si>
    <t>جریان خالص ورود (خروج) نقد قبل از فعالیت های تامین مالی</t>
  </si>
  <si>
    <t xml:space="preserve">جریان های نقدی حاصل از فعاليتهاي تامین مالی : </t>
  </si>
  <si>
    <t>دریافت های نقدی حاصل از افزایش سرمایه</t>
  </si>
  <si>
    <t>دریافت های نقدی حاصل از تسهیلات</t>
  </si>
  <si>
    <t>پرداختهای نقدی بابت اصل تسهیلات</t>
  </si>
  <si>
    <t>پرداختهای نقدی بابت سود تسهیلات</t>
  </si>
  <si>
    <t>پرداختهای نقدی بابت سود سهام</t>
  </si>
  <si>
    <t>جریان خالص ورود (خروج) نقد حاصل از فعالیت های تامین مالی</t>
  </si>
  <si>
    <t>خالص افزایش (کاهش) در موجودی نقد</t>
  </si>
  <si>
    <t>مانده موجودی نقد در ابتدای سال</t>
  </si>
  <si>
    <t>مانده موجودی نقد در پایان سال</t>
  </si>
  <si>
    <t>معاملات غیر نقدی</t>
  </si>
  <si>
    <t>شرح</t>
  </si>
  <si>
    <t>مبلغ</t>
  </si>
  <si>
    <t>گروه محصولات / محصول</t>
  </si>
  <si>
    <t>درآمد عملیاتی</t>
  </si>
  <si>
    <t>درصد نسبت به کل</t>
  </si>
  <si>
    <t>اشخاص وابسته</t>
  </si>
  <si>
    <t>سایر مشتریان</t>
  </si>
  <si>
    <t>.......................</t>
  </si>
  <si>
    <t>5-3-</t>
  </si>
  <si>
    <t>جدول مقایسه ای درآمدهای عملیاتی و بهای تمام شده مربوط:</t>
  </si>
  <si>
    <t>بهای تمام شده</t>
  </si>
  <si>
    <t>سود ناخالص</t>
  </si>
  <si>
    <t>درصد سود ناخالص به درآمد عملیاتی</t>
  </si>
  <si>
    <t>سایر عملیات</t>
  </si>
  <si>
    <t>حذف ها</t>
  </si>
  <si>
    <t>تجمیعی</t>
  </si>
  <si>
    <t>درآمد عملیاتی:</t>
  </si>
  <si>
    <t>فروش به سایر قسمتها</t>
  </si>
  <si>
    <t>جمع درآمد عملیاتی</t>
  </si>
  <si>
    <t>نتیجه عملیات قسمت</t>
  </si>
  <si>
    <t>هزینه های مشترک تخصیص نیافته</t>
  </si>
  <si>
    <t>سود عملیاتی</t>
  </si>
  <si>
    <t>سایر اطلاعات:</t>
  </si>
  <si>
    <t>دارایی های قسمت</t>
  </si>
  <si>
    <t>دارایی های مشترک تخصیص نیافته</t>
  </si>
  <si>
    <t>جمع دارایی های تجمیعی</t>
  </si>
  <si>
    <t>بدهی های قسمت</t>
  </si>
  <si>
    <t>بدهی های مشترک تخصیص نیافته</t>
  </si>
  <si>
    <t>جمع بدهی های تجمیعی</t>
  </si>
  <si>
    <t>مخارج سرمایه ای</t>
  </si>
  <si>
    <t>استهلاک</t>
  </si>
  <si>
    <t>سایر هزینه های غیر نقدی به استثنای استهلاک</t>
  </si>
  <si>
    <t>-6-1</t>
  </si>
  <si>
    <t>-6-2</t>
  </si>
  <si>
    <t>قسمت</t>
  </si>
  <si>
    <t>محصولات</t>
  </si>
  <si>
    <t>-6-3</t>
  </si>
  <si>
    <t>7-</t>
  </si>
  <si>
    <t>بهای تمام شده درآمدهای عملیاتی</t>
  </si>
  <si>
    <t>ارائه</t>
  </si>
  <si>
    <t>فروش</t>
  </si>
  <si>
    <t>خدمات</t>
  </si>
  <si>
    <t>جمع</t>
  </si>
  <si>
    <t>دستمزد مستقیم</t>
  </si>
  <si>
    <t>8-</t>
  </si>
  <si>
    <t>هزینه های فروش ، اداری و عمومی</t>
  </si>
  <si>
    <t>حقوق و دستمزد و مزایا</t>
  </si>
  <si>
    <t>حمل و نقل</t>
  </si>
  <si>
    <t>............................</t>
  </si>
  <si>
    <t>هزینه های اداری و عمومی:</t>
  </si>
  <si>
    <t>.........................</t>
  </si>
  <si>
    <t>سایر درآمد ها</t>
  </si>
  <si>
    <t>11-</t>
  </si>
  <si>
    <t>12-</t>
  </si>
  <si>
    <t>هزینه های مالی</t>
  </si>
  <si>
    <t>وام های دریافتی:</t>
  </si>
  <si>
    <t>سایر اشخاص</t>
  </si>
  <si>
    <t>سایر درآمد ها و هزینه های غیر عملیاتی</t>
  </si>
  <si>
    <t>سود سهام</t>
  </si>
  <si>
    <t>مبنای محاسبه سود (زیان) پایه هر سهم</t>
  </si>
  <si>
    <t>اثر مالیاتی</t>
  </si>
  <si>
    <t>سود خالص</t>
  </si>
  <si>
    <t>16-</t>
  </si>
  <si>
    <t>داریی های ثابت مشهود</t>
  </si>
  <si>
    <t>زمین</t>
  </si>
  <si>
    <t>ساختمان</t>
  </si>
  <si>
    <t>ساختمان (اجاره سرمایه ای)</t>
  </si>
  <si>
    <t>تاسیسات</t>
  </si>
  <si>
    <t>ماشین آلات و تجهیزات</t>
  </si>
  <si>
    <t>وسایل نقلیه</t>
  </si>
  <si>
    <t>اثاثه و منصوبات</t>
  </si>
  <si>
    <t>ابزار آلات</t>
  </si>
  <si>
    <t>دارایی های در جریان تکمیل</t>
  </si>
  <si>
    <t>پیش پرداخت های سرمایه ای</t>
  </si>
  <si>
    <t>اقلام سرمایه ای در انبار</t>
  </si>
  <si>
    <t>افزایش</t>
  </si>
  <si>
    <t>واگذار شده</t>
  </si>
  <si>
    <t>افزایش ناشی از تجدید ارزیابی</t>
  </si>
  <si>
    <t>کاهش ناشی از تجدید ارزیابی</t>
  </si>
  <si>
    <t>انتقال به دارایی های غیر جاری نگهداری شده برای فروش</t>
  </si>
  <si>
    <t>سایر نقل و انتقالات و تغییرات</t>
  </si>
  <si>
    <t>کاهش ارزش انباشته</t>
  </si>
  <si>
    <t>برگشت کاهش ارزش انباشته</t>
  </si>
  <si>
    <t>برمبنای بهای تمام شده</t>
  </si>
  <si>
    <t>برمبنای تجدید ارزیابی</t>
  </si>
  <si>
    <t>تاثیر پروژه بر عملیات</t>
  </si>
  <si>
    <t>مخارج انباشته</t>
  </si>
  <si>
    <t>درصد تکمیل</t>
  </si>
  <si>
    <t>برآورد تاریخ بهره برداری</t>
  </si>
  <si>
    <t>مبالغ زیر به حساب دارایی های در جریان تکمیل منظور شده است:</t>
  </si>
  <si>
    <t>مخارج تامین مالی</t>
  </si>
  <si>
    <t>مخارج مالی اوراق مشارکت</t>
  </si>
  <si>
    <t>تفاوت تسعیر تسهیلات مالی ارزی دریافتی</t>
  </si>
  <si>
    <t>گردش حساب مخارج تامین مالی منظور شده به دارایی های در جریان تکمیل به شرح ذیل است.</t>
  </si>
  <si>
    <t>مانده اول سال</t>
  </si>
  <si>
    <t>احتساب به دارایی طی سال</t>
  </si>
  <si>
    <t>مانده پایان سال</t>
  </si>
  <si>
    <t>مبالغ دفتری</t>
  </si>
  <si>
    <t>توضیحات</t>
  </si>
  <si>
    <t>عدم انتقال مالکیت</t>
  </si>
  <si>
    <t>محدودیت در اعمال قانونی</t>
  </si>
  <si>
    <t>17-</t>
  </si>
  <si>
    <t>18-</t>
  </si>
  <si>
    <t>دارایی های نا مشهود</t>
  </si>
  <si>
    <t>حق امتیاز خدمات عمومی</t>
  </si>
  <si>
    <t>سرقفلی محل کسب</t>
  </si>
  <si>
    <t>دانش فنی</t>
  </si>
  <si>
    <t>نرم افزار رایانه ای</t>
  </si>
  <si>
    <t>پیش پرداخت ها</t>
  </si>
  <si>
    <t>(مبالغ به میلیون ریال)</t>
  </si>
  <si>
    <t>استهلاک انباشته و کاهش ارزش انباشته:</t>
  </si>
  <si>
    <t>اثار تفاوت های تسعیر ارز</t>
  </si>
  <si>
    <t xml:space="preserve">استهلاک </t>
  </si>
  <si>
    <t>19-</t>
  </si>
  <si>
    <t>مبلغ دفتری</t>
  </si>
  <si>
    <t>سرمایه گذاری در سایر اوراق بهادار</t>
  </si>
  <si>
    <t>سپرده های سرمایه گذاری بلند مدت بانکی</t>
  </si>
  <si>
    <t>19-1-</t>
  </si>
  <si>
    <t>سرمایه گذاری در سهام شرکت ها به شرح زیر تفکیک می شود :</t>
  </si>
  <si>
    <t>تعداد سهام</t>
  </si>
  <si>
    <t>ارزش بازار</t>
  </si>
  <si>
    <t>درصد سرمایه گذاری</t>
  </si>
  <si>
    <t>شرکت ....................</t>
  </si>
  <si>
    <t>ناشر</t>
  </si>
  <si>
    <t>نوع اوراق</t>
  </si>
  <si>
    <t>نرخ سود</t>
  </si>
  <si>
    <t>درصد</t>
  </si>
  <si>
    <t>شرکت ...................</t>
  </si>
  <si>
    <t>مشارکت</t>
  </si>
  <si>
    <t>مرابحه</t>
  </si>
  <si>
    <t>صکوک</t>
  </si>
  <si>
    <t>..............</t>
  </si>
  <si>
    <t>سرمایه گذاری های زیر در وثیقه بدهی ها هستند:</t>
  </si>
  <si>
    <t>دریافتنی های تجاری و سایر دریافتنی ها</t>
  </si>
  <si>
    <t>ریالی</t>
  </si>
  <si>
    <t>ارزی</t>
  </si>
  <si>
    <t>کاهش ارز</t>
  </si>
  <si>
    <t>خالص</t>
  </si>
  <si>
    <t>تجاری:</t>
  </si>
  <si>
    <t>اسناد دریافتنی:</t>
  </si>
  <si>
    <t>دریافتنی های کوتاه مدت</t>
  </si>
  <si>
    <t>حساب های دریافتنی:</t>
  </si>
  <si>
    <t>سایر دریافتنی ها:</t>
  </si>
  <si>
    <t>کارکنان ( وام مساعده )</t>
  </si>
  <si>
    <t>سپرده های موقت</t>
  </si>
  <si>
    <t>سود سهام دریافتنی</t>
  </si>
  <si>
    <t>سایر</t>
  </si>
  <si>
    <t>کاهش ارزش</t>
  </si>
  <si>
    <t>20-2-</t>
  </si>
  <si>
    <t>20-3-</t>
  </si>
  <si>
    <t>سایر دارایی ها</t>
  </si>
  <si>
    <t>سپرده نزد صندوق دادگستری</t>
  </si>
  <si>
    <t>22-</t>
  </si>
  <si>
    <t>پیش پرداخت های خارجی:</t>
  </si>
  <si>
    <t>.................</t>
  </si>
  <si>
    <t>پیش پرداخت های داخلی:</t>
  </si>
  <si>
    <t>بیمه دارایی ها</t>
  </si>
  <si>
    <t>مالیات بر درآمد</t>
  </si>
  <si>
    <t>.............</t>
  </si>
  <si>
    <t>پيش پرداخت ها شامل ..... ميليون ريال پيش پرداخت به اشخاص وابسته طبق يادداشت 3-46 مي باشد.</t>
  </si>
  <si>
    <t>23-</t>
  </si>
  <si>
    <t>موجودي مواد و كالا</t>
  </si>
  <si>
    <t>بهاي تمام شده</t>
  </si>
  <si>
    <t>مالیات پرداختني(يادداشت 37)</t>
  </si>
  <si>
    <t>24-</t>
  </si>
  <si>
    <t>سرمايه گذاري هاي كوتاه مدت</t>
  </si>
  <si>
    <t>سرمايه گذاري هاي سريع المعامله در بازار:</t>
  </si>
  <si>
    <t>سهام شركت هاي پذيرفته شده در بورس و فرابورس</t>
  </si>
  <si>
    <t>ساير اوراق بهادار</t>
  </si>
  <si>
    <t>سرمايه گذاري در ساير اوراق بهادار</t>
  </si>
  <si>
    <t>سرمايه گذاري در اوراق بهادار</t>
  </si>
  <si>
    <t>سپرده هاي سرمايه گذاري كوتاه مدت بانكي</t>
  </si>
  <si>
    <t>25-</t>
  </si>
  <si>
    <t>نقد در راه</t>
  </si>
  <si>
    <t>26-</t>
  </si>
  <si>
    <t>......................</t>
  </si>
  <si>
    <t>27-</t>
  </si>
  <si>
    <t>سرمايه</t>
  </si>
  <si>
    <t>تركيب سهامداران در تاريخ صورت وضعيت مالي به شرح زير است:</t>
  </si>
  <si>
    <t>درصد مالكيت</t>
  </si>
  <si>
    <t>صورت تطبيق تعداد سهام اول سال و پايان سال</t>
  </si>
  <si>
    <t>مانده ابتداي سال</t>
  </si>
  <si>
    <t>افزايش سرمايه از محل سود انباشته</t>
  </si>
  <si>
    <t>.....................</t>
  </si>
  <si>
    <t>مانده پايان سال</t>
  </si>
  <si>
    <t>28-</t>
  </si>
  <si>
    <t>افزايش سرمايه در جريان</t>
  </si>
  <si>
    <t>29-</t>
  </si>
  <si>
    <t>30-</t>
  </si>
  <si>
    <t>ساير اندوخته ها</t>
  </si>
  <si>
    <t>اندوخته عمومي</t>
  </si>
  <si>
    <t>اندوخته طرح توسعه</t>
  </si>
  <si>
    <t>مانده در ابتداي سال</t>
  </si>
  <si>
    <t>افزايش</t>
  </si>
  <si>
    <t>مانده در پايان سال</t>
  </si>
  <si>
    <t>32-</t>
  </si>
  <si>
    <t>پرداختهاي تجاري و ساير پرداختني ها</t>
  </si>
  <si>
    <t>پرداختني هاي كوتاه مدت:</t>
  </si>
  <si>
    <t>ريالي</t>
  </si>
  <si>
    <t>ارزي</t>
  </si>
  <si>
    <t>تجاري:</t>
  </si>
  <si>
    <t>اسناد پرداختني:</t>
  </si>
  <si>
    <t>حسابهاي پرداختني:</t>
  </si>
  <si>
    <t>ساير پرداختني ها:</t>
  </si>
  <si>
    <t>ساير اشخاص</t>
  </si>
  <si>
    <t>حساب هاي پرداختني:</t>
  </si>
  <si>
    <t>ماليات هاي تكليفي</t>
  </si>
  <si>
    <t>حق بيمه هاي پرداختني</t>
  </si>
  <si>
    <t>سپرده حسن انجام كار</t>
  </si>
  <si>
    <t>هزينه هاي پرداختني</t>
  </si>
  <si>
    <t>ساير</t>
  </si>
  <si>
    <t>پرداختني هاي بلند مدت:</t>
  </si>
  <si>
    <t>....................</t>
  </si>
  <si>
    <t>سررسيد اسناد پرداختني بلند مدت در تاريخ صورت وضعيت مالي به شرح زير است:</t>
  </si>
  <si>
    <t>سال</t>
  </si>
  <si>
    <t>تسهيلات مالي</t>
  </si>
  <si>
    <t xml:space="preserve">جاري </t>
  </si>
  <si>
    <t>بلند مدت</t>
  </si>
  <si>
    <t>تسهيلات دريافتي</t>
  </si>
  <si>
    <t>اوراق مشاركت</t>
  </si>
  <si>
    <t>اوراق خريد دين</t>
  </si>
  <si>
    <t>تعهدات سرمايه اي</t>
  </si>
  <si>
    <t>تسهيلات دريافتي بر حسب مباني مختلف به شرح زير است:</t>
  </si>
  <si>
    <t>به تفكيك تامين كنندگان تسهيلات:</t>
  </si>
  <si>
    <t>بانك ها</t>
  </si>
  <si>
    <t>سپرده هاي سرمايه گذاري</t>
  </si>
  <si>
    <t>سود و كارمزد سال هاي آتي</t>
  </si>
  <si>
    <t>سود و كارمزد جرائم معوق</t>
  </si>
  <si>
    <t>.</t>
  </si>
  <si>
    <t>حصه بلند مدت</t>
  </si>
  <si>
    <t>حصه جاري</t>
  </si>
  <si>
    <t>به تفكيك نرخ سود و كارمزد:</t>
  </si>
  <si>
    <t>بيش از 25 درصد</t>
  </si>
  <si>
    <t>20 تا 25 درصد</t>
  </si>
  <si>
    <t>15 تا 20 درصد</t>
  </si>
  <si>
    <t>10 تا 15 درصد</t>
  </si>
  <si>
    <t>1 تا 10 درصد</t>
  </si>
  <si>
    <t>به تفكيك زمان بندي پرداخت:</t>
  </si>
  <si>
    <t>به تفكيك نوع وثيقه:</t>
  </si>
  <si>
    <t>چك و سفته</t>
  </si>
  <si>
    <t>تسهيلات بدون وثيقه</t>
  </si>
  <si>
    <t>زمين، ساختمان و ماشين آلات</t>
  </si>
  <si>
    <t>عمليات در حال تداوم:</t>
  </si>
  <si>
    <t>درآمدهاي عملياتي</t>
  </si>
  <si>
    <t>ساير درآمدها</t>
  </si>
  <si>
    <t>ساير هزينه ها</t>
  </si>
  <si>
    <t xml:space="preserve"> هزينه مالیات بر درآمد:</t>
  </si>
  <si>
    <t xml:space="preserve">   حقوق مالکانه</t>
  </si>
  <si>
    <t xml:space="preserve">    جمع بدهی های جاری</t>
  </si>
  <si>
    <t xml:space="preserve">  جمع بدهی ها</t>
  </si>
  <si>
    <t xml:space="preserve">    بدهی های غیر جاری</t>
  </si>
  <si>
    <t>جمع بدهی های غیر جاری</t>
  </si>
  <si>
    <t xml:space="preserve">    دارایی هاي ثابت مشهود </t>
  </si>
  <si>
    <t xml:space="preserve">    دارایی هاي نامشهود</t>
  </si>
  <si>
    <t xml:space="preserve">    سرمايه گذاري هاي بلند مدت </t>
  </si>
  <si>
    <t xml:space="preserve">    دریافتنی های بلند مدت </t>
  </si>
  <si>
    <t xml:space="preserve">    ساير دارايي ها</t>
  </si>
  <si>
    <t xml:space="preserve">    پيش پرداخت ها </t>
  </si>
  <si>
    <t xml:space="preserve">    دریافتنی هاي تجاری و ساير دريافتني ها</t>
  </si>
  <si>
    <t xml:space="preserve">    سرمايه گذاري هاي كوتاه مدت</t>
  </si>
  <si>
    <t xml:space="preserve">    موجودی نقد</t>
  </si>
  <si>
    <t xml:space="preserve">    جمع دارایی ها</t>
  </si>
  <si>
    <t xml:space="preserve">    سرمايه </t>
  </si>
  <si>
    <t xml:space="preserve">    افزایش سرمایه در جریان</t>
  </si>
  <si>
    <t xml:space="preserve">    اندوخته قانوني </t>
  </si>
  <si>
    <t xml:space="preserve">    ساير اندوخته ها </t>
  </si>
  <si>
    <t xml:space="preserve">    سود انباشته </t>
  </si>
  <si>
    <t xml:space="preserve">    پرداختنی های بلند مدت</t>
  </si>
  <si>
    <t xml:space="preserve">    تسهیلات مالی بلند مدت</t>
  </si>
  <si>
    <t xml:space="preserve">    ذخیره مزایای پایان خدمت کارکنان</t>
  </si>
  <si>
    <t xml:space="preserve">    پرداختنی های تجاری و سایر پرداختنی ها</t>
  </si>
  <si>
    <t xml:space="preserve">    مالیات پرداختنی</t>
  </si>
  <si>
    <t xml:space="preserve">    سود سهام پرداختنی</t>
  </si>
  <si>
    <t xml:space="preserve">    ذخایر</t>
  </si>
  <si>
    <t xml:space="preserve">    پیش دریافت ها</t>
  </si>
  <si>
    <t>3-13-1-</t>
  </si>
  <si>
    <t>ذخيره تضمين محصولات</t>
  </si>
  <si>
    <t>3-13-2-</t>
  </si>
  <si>
    <t>ذخيره قراردادهاي زيانبار</t>
  </si>
  <si>
    <t>3-13-3-</t>
  </si>
  <si>
    <t>ذخيره مزاياي پايان خدمت</t>
  </si>
  <si>
    <t>اندازه گيري:</t>
  </si>
  <si>
    <t xml:space="preserve">    سرمايه گذاري هاي بلند مدت:</t>
  </si>
  <si>
    <t xml:space="preserve">    سرمايه گذاري هاي جاري:</t>
  </si>
  <si>
    <t>سرمايه گذاري سريع المعامله در بازار</t>
  </si>
  <si>
    <t>ساير سرمايه گذاري هاي جاري</t>
  </si>
  <si>
    <t>شناخت درآمد:</t>
  </si>
  <si>
    <t>در زمان تحقق سود تضمين شده</t>
  </si>
  <si>
    <t>3-16-</t>
  </si>
  <si>
    <t>3-16-1-</t>
  </si>
  <si>
    <t>3-16-2-</t>
  </si>
  <si>
    <t>3-16-3-</t>
  </si>
  <si>
    <t>4-</t>
  </si>
  <si>
    <t>قضاوت هاي مديريت در فرآيند بكارگيري رويه هاي حسابداري و برآوردها</t>
  </si>
  <si>
    <t>4-1-</t>
  </si>
  <si>
    <t>4-1-1-</t>
  </si>
  <si>
    <t>.....</t>
  </si>
  <si>
    <t>موجودی مواد و کالا</t>
  </si>
  <si>
    <t>مازاد مورد مطالبه اداره مالیاتی</t>
  </si>
  <si>
    <t>مالیات تشخیصی / قطعی</t>
  </si>
  <si>
    <t>مالیات پرداختی و پرداختنی</t>
  </si>
  <si>
    <t>پیش پرداخت های مالیات (یادداشت 22)</t>
  </si>
  <si>
    <t>...</t>
  </si>
  <si>
    <t>-</t>
  </si>
  <si>
    <t>مانده پرداختنی</t>
  </si>
  <si>
    <t>پرداختی</t>
  </si>
  <si>
    <t>قطعی</t>
  </si>
  <si>
    <t>تشخیصی</t>
  </si>
  <si>
    <t>ابرازی</t>
  </si>
  <si>
    <t>درآمد مشمول مالیات ابرازی</t>
  </si>
  <si>
    <t>سود (زیان) ابرازی</t>
  </si>
  <si>
    <t>سال مالی</t>
  </si>
  <si>
    <t>مالیات</t>
  </si>
  <si>
    <t>(...)</t>
  </si>
  <si>
    <t>سایر پیش دریافت ها</t>
  </si>
  <si>
    <t xml:space="preserve"> :پیش دریافت از مشتریان</t>
  </si>
  <si>
    <t>ذخیره قراردادهای زیان بار</t>
  </si>
  <si>
    <t>برگشت ذخیره استفاده نشده</t>
  </si>
  <si>
    <t>مصرف</t>
  </si>
  <si>
    <t>مانده ابتدای سال</t>
  </si>
  <si>
    <t>38-1- سود نقدی هر سهم سال 1×13 مبلغ ... ریال و سال 0×13 مبلغ ... ریال است.</t>
  </si>
  <si>
    <t>اسناد پرداختنی</t>
  </si>
  <si>
    <t>مانده پرداخت نشده</t>
  </si>
  <si>
    <t>اصلاح ذخیره مالیات عملکرد سال ××13</t>
  </si>
  <si>
    <t>هزینه های فروش، اداری و عمومی</t>
  </si>
  <si>
    <t>صورت سود و زیان جامع :</t>
  </si>
  <si>
    <t>سود پایه هر سهم</t>
  </si>
  <si>
    <t>صورت سود و زیان :</t>
  </si>
  <si>
    <t>تسهیلات مالی جاری</t>
  </si>
  <si>
    <t>دارایی های ثابت مشهود</t>
  </si>
  <si>
    <t>صورت وضعیت مالی :</t>
  </si>
  <si>
    <t>(تجدید ارائه)</t>
  </si>
  <si>
    <t>جمع تعدیلات</t>
  </si>
  <si>
    <t>تجدید طبقه بندی</t>
  </si>
  <si>
    <t>تغییر در رویه های حسابداری</t>
  </si>
  <si>
    <t>اصلاح اشتباهات</t>
  </si>
  <si>
    <t>تعدیلات</t>
  </si>
  <si>
    <t>طبق صورت های مالی</t>
  </si>
  <si>
    <t>اجاره سرمایه ای ساختمان</t>
  </si>
  <si>
    <t>تحصیل دارایی های ثابت مشهود در قبال تسهیلات</t>
  </si>
  <si>
    <t>تسویه تسهیلات در قبال واگذاری یک واحد آپارتمان</t>
  </si>
  <si>
    <t>افزایش سرمایه از محل مطالبات حال شده سهامداران</t>
  </si>
  <si>
    <t>معاملات غیر نقدی عمده طی سال به شرح زیر است:</t>
  </si>
  <si>
    <t xml:space="preserve">کاهش (افزایش) پیش پرداخت های عملیاتی </t>
  </si>
  <si>
    <t>تغییرات در سرمایه در گردش :</t>
  </si>
  <si>
    <t xml:space="preserve">جمع تعدیلات </t>
  </si>
  <si>
    <t>خالص (سود ) / زیان تسعیر ارز</t>
  </si>
  <si>
    <t xml:space="preserve">درآمد (هزینه) ناشی از ارزیابی سرمایه گذاری های جاری سریع المعامله به ارزش بازار </t>
  </si>
  <si>
    <t>کاهش ارزش دارایی های غیر جاری</t>
  </si>
  <si>
    <t>استهلاک دارایی های غیر جاری</t>
  </si>
  <si>
    <t>خالص افزایش در ذخیره مزایای پایان خدمات کارکنان</t>
  </si>
  <si>
    <t>زیان کاهش ارزش دریافتنی های تجاری</t>
  </si>
  <si>
    <t>سود ناشی از فروش دارایی های نامشهود</t>
  </si>
  <si>
    <t>سود ناشی از فروش دارایی های ثابت مشهود</t>
  </si>
  <si>
    <t>هزینه مالیات بر درآمد</t>
  </si>
  <si>
    <t>:تعدیلات</t>
  </si>
  <si>
    <t>خالص بدهی</t>
  </si>
  <si>
    <t>(.....)</t>
  </si>
  <si>
    <t>جمع بدهی</t>
  </si>
  <si>
    <t>نسبت اهرمی در پایان سال به شرح زیر است :</t>
  </si>
  <si>
    <t>تجزیه و تحلیل حساسیت زیر بر اساس آسیب پذیری از ریسکهای قیمت اوراق بهادار مالکانه در پایان سال تعیین شده اند . اگر قیمت های اوراق بهادار مالکانه 5 درصد بالاتر / پایین تر باشد، سود برای سال منتهی به 2/12/29×13 معادل ... میلیون ریال افزایش / کاهش (1/12/29×13  : معادل ... میلیون ریال افزایش / کاهش ) ناشی از تغییرات در ارزش بازار سرمایه گذاری های جاری سریع المعامله در اوراق بهادار مالکانه ، خواهد داشت و حساسیت شرکت نسبت به قیمت های اوراق بهادار مالکانه از سال قبل تغییر با اهمیتی نداشته است .</t>
  </si>
  <si>
    <t>به نظر مدیریت ، تجزیه و تحلیل حساسیت نشان دهنده ریسک ذاتی ارز نیست زیرا آسیب پذیری در آخر سال منعکس کننده آسیب پذیری در طی سال نمی باشد.حساسیت گروه به نرخ های ارز در طول سال جاری عمدتا به دلیل ...، کاهش / افزایش یافته است.</t>
  </si>
  <si>
    <t>سود یا زیان</t>
  </si>
  <si>
    <t>اثر واحد پولی</t>
  </si>
  <si>
    <t>ذخیره کاهش ارزش</t>
  </si>
  <si>
    <t>میزان مطالبات سر رسید شده</t>
  </si>
  <si>
    <t>میزان مطالبات کل</t>
  </si>
  <si>
    <t>نام مشتری</t>
  </si>
  <si>
    <t>P</t>
  </si>
  <si>
    <t>شرکت ...</t>
  </si>
  <si>
    <t>سایر اشخاص وابسته</t>
  </si>
  <si>
    <t>مدیران اصلی شرکت و شرکت های اصلی</t>
  </si>
  <si>
    <t>سهامداران دارای نفوذ قابل ملاحظه</t>
  </si>
  <si>
    <t>شرکت های تحت کنترل مشترک</t>
  </si>
  <si>
    <t>شرکتهای اصلی و نهایی</t>
  </si>
  <si>
    <t>..</t>
  </si>
  <si>
    <t>تضامین اعطایی / دریافتی</t>
  </si>
  <si>
    <t xml:space="preserve">خرید </t>
  </si>
  <si>
    <t>تسهیلات پرداختی</t>
  </si>
  <si>
    <t>تسهیلات دریافتی</t>
  </si>
  <si>
    <t>فروش کالا و خدمات</t>
  </si>
  <si>
    <t>خرید کالا و خدمات</t>
  </si>
  <si>
    <t>مشمول ماده 129</t>
  </si>
  <si>
    <t>نام شخص وابسته</t>
  </si>
  <si>
    <t>بدهی</t>
  </si>
  <si>
    <t>طلب</t>
  </si>
  <si>
    <t>سایر پرداختنی ها</t>
  </si>
  <si>
    <t>پرداختنی های تجاری</t>
  </si>
  <si>
    <t>تسهیلات پرداختنی</t>
  </si>
  <si>
    <t>سایر دریافتنی ها</t>
  </si>
  <si>
    <t>دریافتنی های تجاری</t>
  </si>
  <si>
    <t>رویدادهایی که بعد از تاریخ صورت وضعیت مالی تا تاریخ تایید صورت های مالی اتفاق افتاده اما مستلزم تعدیل اقلام صورت های مالی نبوده بشرح زیر است :</t>
  </si>
  <si>
    <t>دعاوی حقوقی مطروحه علیه شرکت</t>
  </si>
  <si>
    <t>فروش دین به بانک</t>
  </si>
  <si>
    <t>:سایر بدهی های احتمالی</t>
  </si>
  <si>
    <t>...تضمین بدهی کارکنان به بانک ها</t>
  </si>
  <si>
    <t>...تضمین وام شرکت</t>
  </si>
  <si>
    <t>:بدهی های احتمالی موضوع ماده 235 اصلاحیه قانون تجارت</t>
  </si>
  <si>
    <t>...مبلغ تعهد شده سرمایه گذاری در شرکت</t>
  </si>
  <si>
    <t>...خرید ماشین آلات خط تولید</t>
  </si>
  <si>
    <t>...احداث ساختمان خط تولید</t>
  </si>
  <si>
    <t>4-1-2-</t>
  </si>
  <si>
    <t>4-2-</t>
  </si>
  <si>
    <t>قضاوت مربوط به براوردها</t>
  </si>
  <si>
    <t>4-2-1-</t>
  </si>
  <si>
    <t>4-2-2-</t>
  </si>
  <si>
    <t>تجديد ارزيابي ماشين الات و تجهيزات</t>
  </si>
  <si>
    <t>..........</t>
  </si>
  <si>
    <t>سررسید مطالبات</t>
  </si>
  <si>
    <t>مبلغ جریان های نقدی مطالبات</t>
  </si>
  <si>
    <t>مبلغ دفتری مطالبات</t>
  </si>
  <si>
    <t>مبلغ دفتری، مبلغ جریان های نقدی و مدت زمان باقیمانده تا سررسید مطالبات موضوع انتشار اوراق به شرح زیر است:</t>
  </si>
  <si>
    <t>استهلاک کسر</t>
  </si>
  <si>
    <t>ناخالص</t>
  </si>
  <si>
    <t>کسر اوراق</t>
  </si>
  <si>
    <t>ارزش اسمی</t>
  </si>
  <si>
    <t xml:space="preserve">صورت های مالی اساسا برمبنای بهای تمام شده تاریخی تهیه ودر موارد زیر از ارزش های جاری استفاده شده است : </t>
  </si>
  <si>
    <t>-3-1</t>
  </si>
  <si>
    <t>-2-1</t>
  </si>
  <si>
    <t xml:space="preserve">کارکنان شرکت های خدماتی </t>
  </si>
  <si>
    <t>کارکنان قراردادی</t>
  </si>
  <si>
    <t xml:space="preserve">کارکنان رسمی </t>
  </si>
  <si>
    <t xml:space="preserve">نفر </t>
  </si>
  <si>
    <t xml:space="preserve">تعداد کارکنان </t>
  </si>
  <si>
    <t>-1-3</t>
  </si>
  <si>
    <t xml:space="preserve">فعالیت اصلی </t>
  </si>
  <si>
    <t>-1-2</t>
  </si>
  <si>
    <t>(تغییر نام شرکت یا سایر شناسه های هویت ،نسبت به دوره قبل باید افشا شود)</t>
  </si>
  <si>
    <t xml:space="preserve">تاریخچه </t>
  </si>
  <si>
    <t>-1-1</t>
  </si>
  <si>
    <t xml:space="preserve">تاریخچه وفعالیت </t>
  </si>
  <si>
    <t>ب- در سایر موارد ،به عنوان درآمد با هزینه دوره وقوع شناسایی ودر صورت سود وزیان گزارش می شود .</t>
  </si>
  <si>
    <t xml:space="preserve">تفاوت های ناشی از تسویه یا تسعیر اقلام پولی ارزی حسب مورد به شرح زیر در حسابها منظور می شود : </t>
  </si>
  <si>
    <t>-3-4-2</t>
  </si>
  <si>
    <t xml:space="preserve">دلار </t>
  </si>
  <si>
    <t xml:space="preserve">دریافتنی های ارزی </t>
  </si>
  <si>
    <t xml:space="preserve">یورو </t>
  </si>
  <si>
    <t xml:space="preserve">تسهیلات ارزی </t>
  </si>
  <si>
    <t xml:space="preserve">دلیل استفاده از نرخ </t>
  </si>
  <si>
    <t xml:space="preserve">نرخ تسعیر </t>
  </si>
  <si>
    <t xml:space="preserve">نوع ارز </t>
  </si>
  <si>
    <t xml:space="preserve">مانده ها ومعاملات مرتبط </t>
  </si>
  <si>
    <t>-3-4-1</t>
  </si>
  <si>
    <t xml:space="preserve">تسعیر ارز </t>
  </si>
  <si>
    <t>-3-4</t>
  </si>
  <si>
    <t>-3-3-3</t>
  </si>
  <si>
    <t>-3-3-2</t>
  </si>
  <si>
    <t>-3-3-1</t>
  </si>
  <si>
    <t xml:space="preserve">گزارشگری بر حسب قسمت های مختلف </t>
  </si>
  <si>
    <t>-3-3</t>
  </si>
  <si>
    <t>درآمد ارائه خدمات ،در زمان ارائه خدمات ،شناسایی می گردد .</t>
  </si>
  <si>
    <t>-3-2-2</t>
  </si>
  <si>
    <t>درآمد عملیاتی حاصل از فروش کالادر زمان تحویل کالا به مشتری شناسایی می شود .</t>
  </si>
  <si>
    <t>-3-2-1</t>
  </si>
  <si>
    <t xml:space="preserve">درآمد عملیاتی </t>
  </si>
  <si>
    <t>-3-2</t>
  </si>
  <si>
    <t>-3-6-3</t>
  </si>
  <si>
    <t>-3-6-2</t>
  </si>
  <si>
    <t>-3-6-1</t>
  </si>
  <si>
    <t>-3-6</t>
  </si>
  <si>
    <t xml:space="preserve">مخارج تامین مالی </t>
  </si>
  <si>
    <t>-3-5</t>
  </si>
  <si>
    <t>-3-4-4</t>
  </si>
  <si>
    <t>-3-4-3</t>
  </si>
  <si>
    <t>-3-7-3</t>
  </si>
  <si>
    <t>-3-7-2</t>
  </si>
  <si>
    <t>-3-7-1</t>
  </si>
  <si>
    <t xml:space="preserve">مازاد تجدید ارزیابی دارایی ها </t>
  </si>
  <si>
    <t>-3-7</t>
  </si>
  <si>
    <t>-3-6-4-2</t>
  </si>
  <si>
    <t>-3-6-4-1</t>
  </si>
  <si>
    <t xml:space="preserve">ابزار آلات </t>
  </si>
  <si>
    <t xml:space="preserve">اثاثه ومنصوبات </t>
  </si>
  <si>
    <t xml:space="preserve">وسایل نقلیه </t>
  </si>
  <si>
    <t xml:space="preserve">ماشین آلات  وتجهیزات </t>
  </si>
  <si>
    <t xml:space="preserve">تاسیسات </t>
  </si>
  <si>
    <t xml:space="preserve">ساختمان </t>
  </si>
  <si>
    <t xml:space="preserve">روش استهلاک </t>
  </si>
  <si>
    <t xml:space="preserve">نرخ استهلاک </t>
  </si>
  <si>
    <t xml:space="preserve">نوع دارایی </t>
  </si>
  <si>
    <t>-3-6-4</t>
  </si>
  <si>
    <t>-3-10-3</t>
  </si>
  <si>
    <t>-3-10-2</t>
  </si>
  <si>
    <t>-3-10-1</t>
  </si>
  <si>
    <t xml:space="preserve">زیان کاهش ارزش دارایی ها </t>
  </si>
  <si>
    <t>-3-10</t>
  </si>
  <si>
    <t>-3-9-3</t>
  </si>
  <si>
    <t xml:space="preserve">نرم افزار های رایانه ای </t>
  </si>
  <si>
    <t xml:space="preserve">دانش فنی </t>
  </si>
  <si>
    <t>-3-9-2</t>
  </si>
  <si>
    <t>-3-9-1</t>
  </si>
  <si>
    <t>-3-9</t>
  </si>
  <si>
    <t xml:space="preserve">سرمایه گذاری در املاک </t>
  </si>
  <si>
    <t>-3-8</t>
  </si>
  <si>
    <t>-3-12-2</t>
  </si>
  <si>
    <t>-3-12-1</t>
  </si>
  <si>
    <t xml:space="preserve">دارایی های غیر جاری نگه داری شده برای فروش </t>
  </si>
  <si>
    <t>-3-12</t>
  </si>
  <si>
    <t>-3-11-2</t>
  </si>
  <si>
    <t xml:space="preserve">میانگین موزون </t>
  </si>
  <si>
    <t xml:space="preserve">قطعات ولوازم یدکی </t>
  </si>
  <si>
    <t xml:space="preserve">کالای ساخته شده </t>
  </si>
  <si>
    <t xml:space="preserve">اولین صادره از اولین وارده </t>
  </si>
  <si>
    <t xml:space="preserve">کالای در جریان ساخت </t>
  </si>
  <si>
    <t xml:space="preserve">مواد اولیه وبسته بندی </t>
  </si>
  <si>
    <t xml:space="preserve">روش مورد استفاده </t>
  </si>
  <si>
    <t>-3-11-1</t>
  </si>
  <si>
    <t xml:space="preserve">موجودی مواد وکالا </t>
  </si>
  <si>
    <t>-3-11</t>
  </si>
  <si>
    <t>-3-10-5</t>
  </si>
  <si>
    <t>-3-10-4</t>
  </si>
  <si>
    <t>يادداشتهاي توضيحي ، بخش جدایی ناپذیر صورت هاي مالي است .</t>
  </si>
  <si>
    <t xml:space="preserve">اصلاح اشتباهات (یادداشت 41) </t>
  </si>
  <si>
    <t>4-7</t>
  </si>
  <si>
    <t>يادداشتهاي توضيحي صورت هاي مالي</t>
  </si>
  <si>
    <t>اطلاعات مربوط به قسمتهای تجاری شرکت به شرح ذیل است:</t>
  </si>
  <si>
    <t>22</t>
  </si>
  <si>
    <t>23</t>
  </si>
  <si>
    <t>25</t>
  </si>
  <si>
    <t>استهلاك انياشته و كاهش ارزش انباشته</t>
  </si>
  <si>
    <t>29</t>
  </si>
  <si>
    <t>دارايي هاي در جريان تكميل به شرح زير است:</t>
  </si>
  <si>
    <t>برآورد مخارج تكميل</t>
  </si>
  <si>
    <t>30</t>
  </si>
  <si>
    <t>31</t>
  </si>
  <si>
    <t>32</t>
  </si>
  <si>
    <t>33</t>
  </si>
  <si>
    <t>34</t>
  </si>
  <si>
    <t>35</t>
  </si>
  <si>
    <t>36</t>
  </si>
  <si>
    <t>37</t>
  </si>
  <si>
    <t>38</t>
  </si>
  <si>
    <t>39</t>
  </si>
  <si>
    <t>كاهش</t>
  </si>
  <si>
    <t>41</t>
  </si>
  <si>
    <t>43</t>
  </si>
  <si>
    <t>42</t>
  </si>
  <si>
    <t>44</t>
  </si>
  <si>
    <t>استاندارهاي حسابداري جديد و تجديد نظر شده مصوب كه هنوز لازم الاجرا نيستند:</t>
  </si>
  <si>
    <t>استاندارد حسابداري 35 با عنوان ((ماليات بر درامد))</t>
  </si>
  <si>
    <t>-1</t>
  </si>
  <si>
    <t xml:space="preserve">بانک مرکزی </t>
  </si>
  <si>
    <t>.......(ریال )</t>
  </si>
  <si>
    <t xml:space="preserve">نیمایی </t>
  </si>
  <si>
    <t>.........(ریال )</t>
  </si>
  <si>
    <t>صورت تغييرات در حقوق مالكانه</t>
  </si>
  <si>
    <t>صورت جريان هاي نقدي</t>
  </si>
  <si>
    <t>9</t>
  </si>
  <si>
    <t xml:space="preserve">    سرمايه گذاري در ساير اوراق بهادار</t>
  </si>
  <si>
    <t>3-15- اوراق مشاركت</t>
  </si>
  <si>
    <t>جریان های نقدی حاصل از فعالیت های سرمایه گذاری :</t>
  </si>
  <si>
    <t>بهاي تمام شده به كسر كاهش ارزش انباشته هر يك از سرمايه گذاري ها</t>
  </si>
  <si>
    <t>در زمان تصويب سود توسط مجمع عمومي صاحبان سهام شركت سرمايه پذير(تا تاريخ صورت وضعيت مالي)</t>
  </si>
  <si>
    <t>هيات مديره با بررسي نگهداشت سرمايه و نقدينگي مورد نياز ، قصد نگهداري سرمايه گذاري هاي بلند مدت براي مدت طولاني را دارد. اين سرمايه گذاري ها با قصد استفاده مستمر توسط شركت نگهداري مي شود و هدف آن نگهداري پرتفويي از سرمايه گزاري ها جهت تامين درآمد و يا رشد سرمايه براي شركت است.</t>
  </si>
  <si>
    <t>شرکت نمونه (سهامی عام)</t>
  </si>
  <si>
    <t>دارایی های هر قسمت شامل تمام دارایی های عملیاتی اســتفاده شده توسط قسمت است که عمــدتا وجه نقد، مطالبات، موجودی مواد و کالا و دارایی های ثابت  مشهود (پس از کسر اقلام کاهنده مربوط) را دربرمی گیرد . با وجود اینکه بیشتر این دارایی ها میتواند مستقیما به هریک از قسمتها منتسب شود اما مبلغ دفتری  برخی دارایی ها که به طور مشترک توسط دو یا چند قسمت اســتفاده می شود بر مبنای منطــقی به آن قسمت تخصیص می یابد0</t>
  </si>
  <si>
    <t>اطلاعات قسمت های قابل گزارش بر اساس همان رویه های حسابداری مورد  استفاده در تهیه صورت های مالی شرکت ، تهیه شده است .</t>
  </si>
  <si>
    <t>موجودی مواد اولیه و بسته بندی تا قبل از سال مالی **13  با بکارگیری روش میانگین موزون اندازه گیری می شد اما به دلیل ....................،از ابتدای سال **13 روش مزبور به روش " اولین صادره از اولین وارده " تغییر یافته و روش جدید با فرض تسری به سال های قبل اعمال شده است (یادداشت 2-41)</t>
  </si>
  <si>
    <t>3-13- ذخاير</t>
  </si>
  <si>
    <t>3-14- سرمايه گذاري ها</t>
  </si>
  <si>
    <t xml:space="preserve">ارزش بازار مجموعه (پرتفوي) سرمايه گذاري هاي مزبور </t>
  </si>
  <si>
    <t>اقل بهاي تمام شده و خالص ارزش فروش هريك از سرمايه گذاري ها</t>
  </si>
  <si>
    <t>5-درامدهاي عملياتي</t>
  </si>
  <si>
    <t>5-2-درآمد ارایه خدمات:</t>
  </si>
  <si>
    <t>بهای تمام شده یا مبلغ تجدید ارزیابی :</t>
  </si>
  <si>
    <t>دارایی های ثابت مشهود تا ارزش ..................... میلیون ریال در مقابل خطرات احتمالی ناشی از حریق،سیل و زلزله از پوشش بیمه ای  برخوردار است.</t>
  </si>
  <si>
    <t>بخشی از منابع برای پروژه احداث خط تولید .......................... از محل انتشار اوراق مشارکت به مبلغ ............................ میلیون ریال تامین شده است.</t>
  </si>
  <si>
    <t>مالکیت قانونی دارایی های مورد استفاده زیر به شرکت منتقل نشده یا شرکت در اعمال حقوق قانونی خود نسبت به آنها با محدودیت مواجه می باشد:</t>
  </si>
  <si>
    <t xml:space="preserve">[سیاست های فروش اعتباری شرکت و خط مشی شرکت برای تعیین کاهش ارزش دریافتنی ها در این قسمت افشا می شود.] </t>
  </si>
  <si>
    <t>ساير اندوخته ها متشكل از اندوخته عمومي و اندوخته طرح توسعه است. مجمع عمومي شركت به منظور تقويت بنيه مالي شركت به موجب ماده ....... اساسنامه هر سال معادل ...... درصد از سود خالص را به اندوخته عمومي تخصيص مي دهد. علاوه بر اين ، به منظور اجراي طرح توسعه......،طبق مصوبه مجمع عمومي مورخ 00/00/ 1300 اندوخته طرح توسعه در حساب ها اختصاص يافته است. گردش حساب اندوخته هاي ياد شده طي سال مالي به شرح زير است:</t>
  </si>
  <si>
    <t>بدون سود و كارمزد</t>
  </si>
  <si>
    <t xml:space="preserve"> مانده مالیات پرداختنی در پایان سال شامل ... میلیون ریال اسناد پرداختنی ( سال 1×13  ... میلیون ریال ) در وجه سازمان امور مالیاتی می باشد.</t>
  </si>
  <si>
    <t>طبق قوانین مالیاتی، شرکت در سال جاری از معافیت های ... و ... استفاده نموده است.</t>
  </si>
  <si>
    <t xml:space="preserve"> مالیات سالهای قبل به مبلغ .... میلیون ریال در صورت سود و زیان، مربوط به عملکرد سال های قبل است که در سال (های) قبل صحیح محاسبه و به حساب منظور شده است و اصلاح اشتباه نیست.</t>
  </si>
  <si>
    <t xml:space="preserve"> به منظور احداث خط تولید ...، بر اساس مجوز شماره ... مورخ ... صادره توسط سازمان بورس و اوراق بهادار، شرکت مبلغ ... میلیون ریال اوراق مشارکت به سررسید سال ... و با نرخ سود علی الحساب ... درصد در تاریخ ... صادر نموده که وضعیت آن در تاریخ صورت وضعیت مالی  به شرح زیر است:</t>
  </si>
  <si>
    <t>سود علی الحساب در مقاطع .... ماهه به دارندگان اوراق پرداخت می شود . سود قطعی پروژه در سررسید طبق ضوابط انتشار اوراق مشارکت، محاسبه و در صورت فزونی آن نسبت به سودهای علی الحساب پرداختنی، مابه التفاوت به دارندگان اوراق پرداخت می شود. بر اساس برآورد مدیریت، تا تاریخ صورت وضعیت مالی سود قطعی پروژه کمتر از مبالغ سود علی الحساب متعلقه می باشد.</t>
  </si>
  <si>
    <t>تعهدات اجاره سرمایه ای مر تبط با تحصیل ساختمان دفتر مرکزی از طریق اجاره به شرط تملیک می باشد. طبق قرار داد اجاره مدت قرارداد .... سال ، مبلغ اجاره سالانه ... میلیون ریال است و همچنین اختیار خرید دارایی با پرداخت مبلغ ... میلیون ریال در پایان قرار داد به خریدار اعطا شده است.</t>
  </si>
  <si>
    <t>شرکت با هدف تأمین مالی، بخشی از مطالبات مدت دار خود از مشتریان را به نهاد واسط منتقل و اوراق خرید دین توسط نهاد واسط منتشر و منابع حاصل در اختیار شرکت قرار گرفته است. با توجه به هدف شرکت و تضمین زیان های اعتباری توسط شرکت، اساسا تمام ریسک ها و مزایای مالکیت مطالبات حفظ شده و مطالبات دریافتنی (دارایی مالی) انتقال یافته به نهاد واسط، از دفاتر شرکت حذف نشده و بابت وجوه دریافتی در نتیجه انتشار اوراق خرید دین ، بدهی مالی در سر فصل تسهیلات مالی شناسایی شده است.</t>
  </si>
  <si>
    <t>1396/12/29</t>
  </si>
  <si>
    <t>جمع تغییرات در سرمایه درگردش</t>
  </si>
  <si>
    <t xml:space="preserve">موضوع فعالیت شرکت طبق ماده ......اساسنامه ،......می باشد .فعالیت اصلی شرکت طی سال مورد گزارش… بوده است </t>
  </si>
  <si>
    <t xml:space="preserve">میانگین ماهانه تعداد کارکنان در استخدام و نیز تعداد کارکنان شرکت های خدماتی که بخشی از امور خدماتی شرکت را به عهده دارند، طی سال به شرح زیر بوده است : </t>
  </si>
  <si>
    <t>هرگونه آثار بااهمیت آتی ناشی از اجرای استاندارد حسابداری 35 باعنوان «مالیات بر در آمد»، بر شرکت ،در اینجا توضیح داده شود .</t>
  </si>
  <si>
    <t>مباني اندازه گيري استفاده شده در تهيه صورتهاي مالي</t>
  </si>
  <si>
    <t>سرمايه گذاري هاي جاري سريع المعامله طبق روش ارزش بازار (يادداشت 24)</t>
  </si>
  <si>
    <t>ماشين آلات و تجهيزات برمبناي روش تجديد ارزيابي (يادداشت 3-16)</t>
  </si>
  <si>
    <t>در آمد عملیاتی به ارزش منصفانه مابه ازای دریافتی یا دریافتنی و به کسر مبالغ برآوردی از بابت برگشت از فروش وتخفیفات اندازه گیری می شود .</t>
  </si>
  <si>
    <t>درآمد عملیاتی قسمت ناشی از معاملات با سایر قسمت ها (انتقالات بین قسمت ها )، برمبنای همان رویه مورد عمل شرکت برای قیمت گذاری آن انتقالات ،اندازه گیری می شود .هزینه های عملیاتی قسمت شامل هزینه های مرتبط با فعالیت اصلی ومستمر قسمت ،سایر هزینه های مستقیم قابل انتساب به قسمت ونیز آن بخش از هزینه های مشترک می باشد که بر مبنای نسبت درآمدعملیاتی قسمت به کل درآمدعملیاتی شرکت، به قسمت قابل گزارش تخصیص می یابد .</t>
  </si>
  <si>
    <t xml:space="preserve">اقلام پولی ارزی با نرخ قابل دسترس ارز در تاریخ صورت وضعیت مالی واقلام غیر پولی که به بهای تمام شده تاریخی ارزی اندازه گیری شده است، با نرخ قابل دسترس ارز در تاریخ انجام معامله، تسعیر می شود. نرخ های قابل دسترس به شرح زیر است :    </t>
  </si>
  <si>
    <t>الف- تفاوت های تسعیر بدهی های ارزی مربوط به دارایی های واجد شرایط، به بهای تمام شده آن دارایی منظور می شود .</t>
  </si>
  <si>
    <t>در صورت وجود نرخ های متعدد برای یک ارز، از نرخی برای تسعیر استفاده می شود که  جریان های نقدی آتی ناشی از معامله یا مانده حساب مربوط، بر حسب آن تسویه می شود .اگر تبدیل دو واحد پول به یکدیگر به صورت موقت ممکن نباشد، نرخ مورد استفاده ، نرخ اولین تاریخی است که در آن، تبدیل امکان پذیر می شود .</t>
  </si>
  <si>
    <t>دارایی ها و بدهی های عملیات خارجی به نرخ قابل دسترس ارز در تاریخ صورت وضعیت مالی و درآمدها و هزینه های آنها به نرخ ارز در تاریخ انجام معامله تسعیر می شود. تمام تفاوت های تسعیر حاصل، در صورت سود وزیان جامع شناسایی و تحت سرفصل حقوق مالكانه در صورت وضعیت مالی طبقه بندی می شود. مضافا تفاوت های تسعیر اقلام پولی که ماهیتا بخشی از خالص سرمایه گذاری در عملیات خارجی را تشکیل می دهد، در صورت سود وزیان جامع شناسایی و تا زمان واگذاری سرمایه گذاری، تحت سرفصل حقوق مالکانه در صورت وضعیت مالی طبقه بندی می شود.</t>
  </si>
  <si>
    <t>مخارج تامین مالی در دوره وقوع به عنوان هزینه شناسایی می شود، به استثنای مخارجی که مستقیما قابل انتساب به تحصیل  «دارایی های واجد شرایط» است.</t>
  </si>
  <si>
    <t xml:space="preserve">دارایی های ثابت مشهود </t>
  </si>
  <si>
    <t>داريي هاي ثابت مشهود، به استثناي موارد مندرج در يادداشت هاي 2-6-3 و 3-6-3،‌ بر مبناي بهاي تمام شده اندازه گیری می شود .مخارج بعدی مرتبط با دارایی های ثابت مشهود که موجب بهبود وضعیت دارایی در مقایسه با استاندارد عملکرد ارزیابی شده اولیه آن گردد ومنجر به افزایش منافع اقتصادی حاصل از دارایی شود ، به مبلغ دفتری دارایی اضافه و طی عمر مفید باقی مانده دارایی های مربوط مستهلک می شود .مخارج روزمره تعمیر و نگه داری دارایی ها که به منظور حفظ وضعيت دارایی در مقایسه با استاندارد عملکرد ارزیابی شده اولیه دارایی انجام می شود، در زمان وقوع به عنوان هزینه شناسایی می گردد .</t>
  </si>
  <si>
    <t>ماشین آلات وتجهیزات برمبنای مبلغ تجدید ارزیابی در حساب ها انعکاس یافته است. تجدید ارزیابی در تاریخ ....... و با استفاده از کارشناسان مستقل، صورت پذیرفته است. تناوب تجدید ارزیابی به تغییرات ارزش منصفانه دارایی های تجدید ارزیابی  شده بستگی دارد. چنانچه ارزش منصفانه دارایی های تجدید ارزیابی شده ، تفاوت با اهمیتی با مبلغ دفتری آن داشته باشد،  تجدید ارزیابی بعدی ضرورت دارد. دوره تناوب تجدید ارزیابی .....ساله می باشد.</t>
  </si>
  <si>
    <t>دارایی های ثابت مشهود تحصیل شده از طریق قرارداد اجاره به شرط تملیک، به  «اقل ارزش منصفانه دارایی در آغاز اجاره وارزش فعلی حداقل مبالغ اجاره»  اندازه گیری می شود. جهت محاسبه ارزش فعلی حداقل مبالغ اجاره، از نرخ ضمنی سود تضمین شده اجاره استفاده می گردد.</t>
  </si>
  <si>
    <t xml:space="preserve">استهلاک دارایی های ثابت مشهود، مشتمل بر دارایی های ناشی از اجاره سرمایه ای، باتوجه به الگوی مصرف منافع اقتصادی آتی مورد انتظار (شامل عمرمفید برآوردی )دارایی های مربوط و با در نظر گرفتن آیین نامه استهلاکات موضوع ماده 149 اصلاحیه مصوب 1394/04/31 قانون مالیات های مستقیم مصوب اسفند 1366واصلاحیه های بعدی آن و براساس نرخ ها وروش های زیر محاسبه می شود:  </t>
  </si>
  <si>
    <t>برای دارایی های ثابتی که طی ماه تحصیل می شود و مورد بهره برداری قرار می گیرد، استهلاک از اول ماه بعد محاسبه و در حساب ها منظور می شود. در مواردی که هر یک از دارایی های استهلاک پذیر ( به استثنای ساختمان ها وتاسیسات ساختمانی )پس از آمادگی جهت بهره برداری به علت تعطیل کار یا علل دیگر برای بیش از 6 ماه متوالی در یک دوره مالی مورد استفاده قرار نگیرد، میزان استهلاک آن برای مدت یاد شده معادل 30درصد نرخ استهلاک منعکس در جدول بالا ست .در این صورت چنانچه محاسبه استهلاک بر حسب مدت باشد، 70%مدت زمانی که دارایی مورد استفاده قرار نگرفته است، به مدت باقی مانده تعیین شده برای استهلاک دارایی در این جدول اضافه خواهد شد .</t>
  </si>
  <si>
    <t>استهلاک دارایی های تجدید ارزیابی شده با توجه به مبلغ دفتری جدید (پس از تجدید ارزیابی)، طی عمر مفید باقی مانده محاسبه ودر حسابها منظور می شود .</t>
  </si>
  <si>
    <t>افزایش مبلغ دفتری یک دارایی ثابت مشهود در نتیجه تجدید ارزیابی آن (در آمد غیر عملیاتی تحقق نیافته ناشی از تجدید ارزیابی) مستقیما تحت عنوان مازاد تجدید ارزیابی دارایی ها ثبت ودر صورت وضعیت مالی به عنوان بخشی از حقوق مالکانه طبقه بندی می شود و در صورت سود وزیان جامع انعکاس می یابد. هرگاه افزایش مزبور عکس یک کاهش قبلی ناشی از تجدید ارزیابی باشد که به عنوان هزینه شناسایی گردیده است، در این صورت، این افزایش تا میزان هزینه فبلی شناسایی شده در رابطه با همان دارایی بايد به عنوان  درآمد به سود وزیان دوره منظور شود.</t>
  </si>
  <si>
    <t>کاهش مبلغ دفتری یک دارایی ثابت مشهود در نتیجه ارزیابی آن به عنوان هزینه شناسایی می شود. هرگاه کاهش مزبور عکس یک افزایش قبلی ناشی از تجدید ارزیابی باشد که به حساب مازاد تجدید ارزیابی منظور شده است، در این صورت، این کاهش باید تا میزان مازاد تجدید ارزیابی مربوط به همان دارایی به بدهکار حساب مازاد تجدید ارزیابی منظور گردد و در صورت سود وزیان جامع انعکاس یابد و باقیمانده به عنوان هزینه شناسایی شود .</t>
  </si>
  <si>
    <t xml:space="preserve">مازاد تجدید ارزیابی منعکس شده در سرفصل حقوق مالکانه، در زمان برکناری یا واگذاری دارایی مربوط یا به موازات استفاده از آن توسط واحد تجاری، مستقیما به حساب سود (زیان) انباشته منظور شود. مبلغ مازاد قابل انتقال معادل تفاوت بین استهلاک مبتنی برمبلغ تجدید ارزیابی دارایی واستهلاک مبتنی بر بهای تمام شده </t>
  </si>
  <si>
    <t>تاریخی آن است. افزایش سرمایه به طور مستقیم، از محل مازاد تجدید ارزیابی مجاز نیست، مگر در مواردی که به موجب قانون تجویز شده باشد .</t>
  </si>
  <si>
    <t>سرمایه گذاری در املاک به بهای تمام شده پس از کسر کاهش ارزش انباشته هریک از سرمایه گذاری ها اندازه گیری می شود .درآمد سرمایه گذاری در املاک، به ارزش منصفانه مابه ازای دریافتی یا دریافتنی به کسر مبالغ برآوردی از بابت برگشت از فروش وتخفیفات شناسایی می شود .سرمایه گذاری در املاک شامل سرمایه گذاری در زمین یا ساختماني است که عملیات ساخت و توسعه آن به اتمام رسیده و به جهت ارزش بالقوه ای که از نظر سرمایه گذاری دارد (افزایش ارزش واجاره)و نه به قصد استفاده توسط شرکت نگه داری می شود .</t>
  </si>
  <si>
    <t xml:space="preserve">دارایی هاي نامشهود </t>
  </si>
  <si>
    <t>دارایی های نامشهود برمبنای بهای تمام شده اندازه گیری و در حساب ثبت می شود. مخارجی از قبیل مخارج معرفی یک محصول یا خدمت جدید مانند مخارج تبلیغات، مخارج انجام فعالیت تجاری در یک محل جدید یا با یک گروه جدید از مشتریان مانند مخارج آموزش کارکنان، و مخارج اداری، عمومی وفروش در بهای تمام شده دارایی نامشهود منظور نمی شود .شناسایی مخارج در مبلغ دفتری یک دارایی نامشهود، هنگامی که دارایی آماده بهره برداری است، متوقف می شود. بنابراین، مخارج تحمل شده برای استفاده یا بکارگیری مجدد یک دارایی نامشهود، در مبلغ دفتری آن منظور نمی شود.</t>
  </si>
  <si>
    <t xml:space="preserve">استهلاک دارایی های نامشهود با عمر مفید معین، با توجه به الگوی مصرف منافع اقتصادی آتی مورد انتظار مربوط و بر اساس نرخ ها و روش های زیر محاسبه می شود : </t>
  </si>
  <si>
    <t>سرقفلی محل کسب به دلیل عمرمفیدنامعین، مستهلک نمی شود .</t>
  </si>
  <si>
    <t>درپایان هر دوره گزارشگری، در صورت وجود هرگونه نشانه ای دال بر امکان کاهش دارایی ها، آزمون کاهش ارزش انجام می گیرد. در این صورت مبلغ بازیافتنی دارایی برآورد و با ارزش دفتری آن مقایسه می گردد. چنانچه برآورد مبلغ بازیافتنی یک دارایی منفرد ممکن نباشد، مبلغ بازیافتنی واحد مولد وجه نقدی که دارایی متعلق به آن است تعیین می گردد .</t>
  </si>
  <si>
    <t>آزمون کاهش ارزش دارایی های نامشهود با عمر مفید نامعین، بدون توجه به وجود یا عدم وجود هرگونه نشانه ای دال برامکان کاهش ارزش، به طور سالانه انجام می شود.</t>
  </si>
  <si>
    <t>تنها در صورتیکه مبلغ بازیافتنی یک دارایی از مبلغ دفتـــری آن کمتر باشد، مبلغ دفتری دارایی (یا واحد مولد وجه نقد) تا مبلغ باز یافتنی آن کاهش یافته و تفاوت به عنوان زیان کاهش ارزش بلافاصله در سود وزیان شناسایی می گردد، مگر اینکه دارایی تجدید ارزیابی شده باشد که در این صورت منجر به کاهش مبلغ مازاد تجدید ارزیابی مي گردد.</t>
  </si>
  <si>
    <t xml:space="preserve">در صورت افزایش مبلغ بازیافتنی از زمان شناسایی آخرین زیان که بیانگر برگشت زیان کاهش ارزش دارایی (واحد مولد وجه نقد) می باشد، مبلغ دفتری دارایی تا مبلغ بازیافتنی جدید حداکثر تا مبلغ دفتری با فرض عدم شناسایی زیان کاهش ارزش در سال های قبل، افزایش می باید. برگشت زیان کاهش ارزش دارایی (واحد مولد وجه نقد) نیز بلافاصله در سود وزیان شناسایی می گردد. مگر اینکه دارایی تجدید ارزیابی شده باشد که در این صورت منجر به افزایش مبلغ مازاد تجدید ارزیابی می شود. </t>
  </si>
  <si>
    <t>موجودی مواد وکالا بر مبنای «اقل بهای تمام شده وخالص ارزش فروش» هریک از اقلام/ گروه های اقلام مشابه اندازه گیری می شود. در صورت فزونی بهای تمام شده نسبت به خالص ارزش فروش، مابه التفاوت به عنوان زیان کاهش ارزش موجودی شناسایی می شود . بهای تمام شده موجودی ها با بکارگیری روش های زیر تعیین می گردد:</t>
  </si>
  <si>
    <t>دارایی های غیر جاری (مجموعه هاي واحد)که مبلغ دفتری آنها، عمدتا از طریق فروش و نه استفاده مستمر بازیافت می گردد، به عنوان «دارایی های غیر جاری نگه داری شده برای فروش» طبقه بندی می شود. این شرایط تنها زمانی احراز می شود که دارایی های غیر جاری ( مجموعه هاي واحد)جهت فروش فوری در وضعیت فعلی آن، فقط برحسب شرایطی که برای فروش چنین دارایی های مرسوم ومعمول است، آماده بوده وفروش آن بسیار محتمل باشد وسطح مناسبی از مدیریت، متعهد به اجرای طرح فروش دارایی ها (مجموعه هاي واحد) باشد به گونه ای که  انتظار رود شرایط تکمیل فروش طی یکسال از تاریخ طبقه بندی، به استثنای مواردی که خارج از حیطه اختیار مدیریت شرکت است، احراز گردد .</t>
  </si>
  <si>
    <t xml:space="preserve">دارایی های غیر جاری (مجموعه های واحد) نگه داری شده برای فروش، « به اقل مبلغ دفتری وخالص  ارزش فروش»  اندازه گیری می گردد . </t>
  </si>
  <si>
    <t>ذخاير در پايان دوره مالي بررسی و براي نشان دادن بهترين براورد جاري تعديل مي شوند و هرگاه خروج منافع اقتصادي براي تسويه تعهد، ديگر محتمل نباشد، ذخيره برگشت داده مي شود.</t>
  </si>
  <si>
    <t xml:space="preserve">ذخاير، بدهي هايي هستند كه زمان تسويه و يا تعيين مبلغ آن توام با ابهام نسبتا قــابل توجه است . ذخاير زماني شناسايي مي شوند كه شــركت داراي تعهد فعلي (قانوني يا عرفي) در نتيجه رويـــدادهاي گذشته باشد، خروج منافع اقتصادي براي تسويه تعهد محتمل باشد و مبلغ تعهد به گونه اي اتكاپذير قابل برآورد باشد . </t>
  </si>
  <si>
    <t>ذخيره تضمين محصولات (گارانتي) بر مبناي ....... [درصد فروش سالانه محصولات مشمول تضمين] برآورد و به حساب گرفته        مي شود.</t>
  </si>
  <si>
    <t xml:space="preserve">قراردادهاي زيانبار، قراردادهايي هستند كه مخارج غير قابل اجتناب آنــها براي ايفاي تعهدات ناشي از قرارداد ها، بيش از منافع اقتصادي مورد انتظار آن قراردادها است، مخـــارج غير قابل اجتناب قرارداد، حداقل خالص مخارج خروج از قرارداد يعني اقل«زيان ناشي از اجراي قرارداد» و «مخارججبران خسارت ناشي از ترك قرارداد» است . جهت كليه قراردادهاي زيانبار، ذخيره لازم به ميزان تعهد فعلي مربوط به زيان قراردادها، شناسايي مي شود. </t>
  </si>
  <si>
    <t>ذخيره مزاياي پايان خدمت كاركنان بر اساس يك ماه آخرين حقوق ثابت و مزاياي مستمر براي هر سال خدمت آنان محاسبه و در حساب ها منظور مي شود.</t>
  </si>
  <si>
    <t xml:space="preserve">    سرمايه گذاري هاي جاري و بلند مدت در سهام شركت ها</t>
  </si>
  <si>
    <t>اوراق مشاركت منتشر شده به كسر، بر مبناي «روش ناخالص» در حسابها ثبت مي گردد. مبلغ كسر اوراق مشاركت (شامل مخارج انتشار آن) در مقاطع سر رسيد پرداخت سود و كارمزد بر اساس روش «نرخ سود تضمين شده موثر» مستهلك مي گردد.</t>
  </si>
  <si>
    <t>سهام خزانه به روش بهاي تمام شده در دفاتر شناسايي و ثبت می شود و به عنوان يك رقم كاهنده در بخش حقوق مالكانه در صورت وضعيت مالي ارائه مي شود. در زمان خريد ، فروش، انتشار يا ابطال ابزارهاي مالكانه خود شركت هيچ سود يا زياني در صورت سود و زيان شناساي نمي شود. مابه ازاي پرداختي يا دريافتي بايد بطور مستقيم در بخش حقوق مالكانه شناسايي گردد.</t>
  </si>
  <si>
    <t>هنگام فروش سهام خزانه، هيچگونه مبلغي در صورت سود و زيان و صورت سود و زيان جامع شناسايي نمي شود و مابه التفاوت خالص مبلغ فروش و مبلغ دفتري در حساب «صرف (كسر) سهام خزانه» شناسايي و ثبت مي شود.</t>
  </si>
  <si>
    <t xml:space="preserve">در تاريخ گزارشگري ، مانده بدهكار در حساب «صرف (كسر) سهام خزانه» و به حساب سود (زيان) انباشته منتقل مي شود. مانده بستانكار حساب مزبور تا ميزان كسر سهام خزانه منظور شده قبلي به حساب سود (زيان) انباشته ، به آن حساب منظور و باقيمانده به عنوان «صرف سهام خزانه» در صورت وضعيت مالي در بخش حقوق مالكانه  ارائه و در زمان فروش كل سهام خزانه به حساب سود (زيان) انباشته منتقل مي شود .  </t>
  </si>
  <si>
    <t>قضاوت ها در فرآيند بكارگيري رويه هاي حسابداري</t>
  </si>
  <si>
    <t>طبقه بندي سرمايه گذاري ها در طبقه دارايي هاي غير جاري</t>
  </si>
  <si>
    <t>هيات مديره با توجه به ميزان فروش و بررسي نتايج سال هاي قبل و بازخوردهاي دريافت شده از مشتريان درطي سال اقدام به براورد ذخيره تضمين محصولات مي نمايد كه در پايان سال جاري مبلغ .... ميليون ريال براورد و براي سال قبل .... ميليون ريال براورد شده است.</t>
  </si>
  <si>
    <t>ماشين آلات و تجهيزات بر مبناي مبلغ تجديد ارزيابي در حسابها انعكاس يافته است. تجديد ارزيابي با استفاده از كارشناسان مستقل، صورت پذيرفته است. مفروضات مورد استفاده براي تعيين ارزش منصفانه به شرح زير است:                                                               [اطلاعات در خصوص داده هاي مورد استفاده و تكنيك ارزيابي]</t>
  </si>
  <si>
    <t>ماشین آلات و تجهیزات در سال xxxx  مورد تجدید ارزیابی قرار گرفته و تفاوت آن به مبلغ ............................ میلیون ریال تحت عنوان  مازاد تجدید ارزیابی دارایی ها در سر فصل حقوق مالکانه طبق بندی شده و در صورت سود و زیان جامع نیز انعکاس  یافته است. مقایسه  مبلغ دفتری ماشین آلات و تجهیزات مبتنی بر روش تجدید ارزیابی با مبلغ دفتری مبتنی بر روش بهای تمام شده به شرح ذیر است:</t>
  </si>
  <si>
    <t>مبلغ .... ميليون ريال از زمين ، ساختمان و ماشين آلات و تجهيزات در قبال تسهيلات مالي دريافتي در وثيقه بانك ها مي باشد.</t>
  </si>
  <si>
    <t>:بهای تمام شده یا مبلغ تجدید ارزیابی</t>
  </si>
  <si>
    <t>سرمایه گذاری در سهام شرکت ها</t>
  </si>
  <si>
    <t>سپرده های سرمایه گذاری به مبلغ ....... میلیون ریال با نرخ ..... درصد و مبلغ ..... میلیون ریال با نرخ ...... درصد می باشد.</t>
  </si>
  <si>
    <t>مبلغ ........... میلیون ریال سهام شرکت ...... خریداری شده و انتقال مالکیت، موکول به تسویه مانده بدهی است.</t>
  </si>
  <si>
    <t>:سرمایه گذاری در سهام شرکت ها</t>
  </si>
  <si>
    <t>دریافتنی های بلند مدت:</t>
  </si>
  <si>
    <t>میانگین دوره اعتباری فروش کالاها .... روز است. با توجه به تجربیات گذشته، دریافتنی ها پس از گذشت....روز ازتاریخ سر رسید قابل وصول نیست و برای کلیه دریافتنی هایی که تا.... روز از تاریخ سر رسید وصول نشوند، به میزان 100 درصد ذخیره در نظر گرفته می شود.ذخیره کاهش ارزش برای دریافتنی هایی که بین ..و.. روز از تاریخ سررسید وصول نشوند، بر مبنای برآورد مقادیر غیر قابل بازیافت با توجه به سابقه نکول مشتری و تجزیه و تحلیل مالی فعلی  مشتری، منظور می شود. شرکت قبل از قبول مشتری به اعتبار سنجی مشتری می پردازد.</t>
  </si>
  <si>
    <t xml:space="preserve">موجودي نقد </t>
  </si>
  <si>
    <t>موجودي صندوق و تنخواه گردان ها - ريالي</t>
  </si>
  <si>
    <t>موجودي صندوق و تنخواه گردان ها - ارزي</t>
  </si>
  <si>
    <t>طي سال مورد گزارش سرمايه شركت از مبلغ .... ميليون ريال به ...... ميليون ريال (معادل ..... درصد) از محل سود انباشته، افزايش يافته كه در تاريخ ........... به ثبت رسيده است.</t>
  </si>
  <si>
    <t>طي سال مالي مورد گزارش، سرمايه شركت به موجب مصوبه مجمع عمومي فوق العاده صاحبان سهام مورخ ......... از محل آورده نقدي و مطالبات سهامداران به مبلغ .... ميليون ريال افزايش يافته و از اين بابت مبلغ ..... ميليون ريال در سرفصل افزايش سرمايه در جريان انعكاس يافته است. مراحل ثبت افزايش سرمايه در جريان مي باشد.</t>
  </si>
  <si>
    <t>طبق مصوبه مجمع عمومي فوق العاده در سال ...... افزايش سرمايه شركت با سلب حق تقدم از صاحبان سهام به ميزان.... درصد از محل فروش سهام تصويب و مقرر گرديد هر سهم به قيمت .... ريال به فروش برسد و مابه التفاوت مبلغ فروش و مبلغ اسمي سهام جمعا" به مبلغ .... ميليون ريال به حساب صرف سهام منظور گردد.</t>
  </si>
  <si>
    <t>در اجراي مفاد مواد 140و238 اصلاحيه قانون تجارت مصوب سال 1347 و ماده .... اساسنامه ، مبلغ .... ميليون ريال ازمحل سود قابل تخصيص، به اندوخته قانوني منتقل شده است. به موجب مفاد مواد ياد شده تا رسيدن مانده اندوخته قانوني به 10 درصد سرمايه شركت، انتقال يك بيستم از سود خالص هر سال به اندوخته فوق الذكر الزامي است. اندوخته قانوني قابل انتقال به سرمايه نمي باشد و جز در هنگام انحلال شركت، قابل تقسيم بين سهامداران نيست.</t>
  </si>
  <si>
    <t>ميانگين دوره اعتباري در مورد خريد كالا .... روز است . شركت رويه هاي مديريت ريسك را وضع مي كند تا اطمينان حاصل شود كه كليه پرداختني ها بر اساس شرايط اعتباري توافق شده ، پرداخت مي شود.</t>
  </si>
  <si>
    <t>تسهيلات مالي جاري به مبلغ ... ميليون ريال از بانك .... در سال.... [پس از پايان سال و قبل از تاريخ تاييد صورت هاي مالي]،به صورت بلند مدت مجددا تامين مالي شده است.</t>
  </si>
  <si>
    <t xml:space="preserve">تسهيلات دريافتي به مبلغ .... ميليون ريال از بانك ... مستلزم ايجاد ... ميليون ريال سپرده سرمايه گذاري با سود ... درصد بوده كه با توجه به اينكه شركت در استفاده از آن سپرده محدوديت دارد و نرخ سود آن كمتر از نرخ سود متعارف بانكي است، لذا از تسهيلات مالي مذكور كسر و تسهيلات مالي به صورت خالص ارايه شده است. همچنين نرخ موثر (واقعي) تسهيلات مالي مذكور برابر.... درصد است.  </t>
  </si>
  <si>
    <t>تسهيلات دريافتي به مبلغ ... ميليون ريال از بانك ... نكول شده است كه شركت بايد اصل، سود و جرايم آن را به مبلغ ....ميليون ريال پرداخت نمايد. تا تاريخ تاييد صورت هاي مالي ، مبلغ .... ميليون ريال آن با تسهيلات جديد جايگزين (استمهال) شده و مذاكره براي استمهال مابقي تسهيلات مذكور در جريان مي باشد.</t>
  </si>
  <si>
    <t>تسهيلات دريافتي از بانك ......... به مبلغ ........ با واگذاري يك واحد آپارتمان متعلق به شركت، تسويه شده است.</t>
  </si>
  <si>
    <t>اوراق خرید دین ... ساله / ماهه با نرخ ... درصد ، به مبلغ .... میلیون ریال و با مبلغ اسمی هر ورقه ... ریال در تاریخ .... منتشر شده است. مبالغ پرداختی مقرر تا پایان مدت اوراق به دارندگان اوراق برابر ... میلیون ریال و مقاطع پرداخت های مرتبط با اوراق، هر ... ماه یکبار از تاریخ انتشار اوراق است. طی سال بابت اوراق مذکور مبلغ ... میلیون ریال به حساب نهاد واسط واریز شده است.</t>
  </si>
  <si>
    <t>مالیات بر درآمد شرکت برای کلیه سال های قبل از 0×13 قطعی و تسویه شده است.</t>
  </si>
  <si>
    <t>شرکت نسبت به مالیات تشخیصی برای عملکرد سال مالی 0×13 اعتراض کرده و موضوع توسط هیأت حل اختلاف مالیاتی در دست رسیدگی است.</t>
  </si>
  <si>
    <t>(مبالغ به ميليون ريال )</t>
  </si>
  <si>
    <t>(مبالغ به ميليون ريال )‌</t>
  </si>
  <si>
    <t>مديريت سرمايه</t>
  </si>
  <si>
    <t>شرکت سرمایه خود را مدیریت می کند تا اطمینان حاصل کند در حین حداکثر کردن بازده ذینفعان از طریق بهینه سازی تعادل بدهی و سرمایه، قادر به تداوم فعالیت خواهد بود. ساختار سرمایه شرکت از خالص بدهی و حقوق مالکانه تشکیل می شود. استراتژی کلی شرکت از سال 1×13بدون تغییر باقی مانده است و شرکت در معرض هیچگونه الزامات سرمایه تحمیل شده از خارج از شرکت نیست.
کمیته مدیریت ریسک شرکت، ساختار سرمایه شرکت را شش ماه یکبار بررسی می کند. به عنوان بخشی از این بررسی، کمیته، هزینه سرمایه و ریسک های مرتبط با هر طبقه از سرمایه را مدنظر قرار می دهد. شرکت یک نسبت اهرمی هدف به میزان 20%-25%  دارد که بعنوان نسبت خالص بدهی به سرمایه تعیین شده است. نسبت اهرمی در1/12/29×13 با نرخ ... درصد زیر محدوده هدف بوده و به یک سطح معمول تر ... درصد، پس از پایان سال بازگشته است.</t>
  </si>
  <si>
    <t>نسبت خالص بدهی به حقوق مالکانه(‌درصد)</t>
  </si>
  <si>
    <t>کمیته ریسک شرکت، خدماتی برای دسترسی هماهنگ به بازارهای مالی داخلی و بین المللی و نظارت و مدیریت ریسک های مالی مربوط به عملیات شرکت از طریق گزارش های ریسک داخلی که آسیب پذیری را برحسب درجه و اندازه ریسک ها تجزیه و تحلیل می کند، ارائه می کند. این ریسک ها شامل ریسک بازار (شامل ریسک نرخ ارز و سایر ریسک های قیمت)، ریسک اعتباری و ریسک نقدینگی می باشد. کمیته ریسک شرکت که بر ریسک ها و سیاست های اجرا شده نظارت می کند تا آسیب پذیری از ریسک ها را کاهش دهد، بصورت فصلی به هیأت مدیره گزارش می دهد.</t>
  </si>
  <si>
    <t>شرکت به طور عمده در معرض واحد پولی .... قرار دارد. جدول زیر جزئیات مربوط به حساسیت شرکت نسبت به 10 درصد افزایش و کاهش ریال نسبت به ارزهای خارجی مربوطه را نشان می دهد. 10 درصد، نرخ حساسیت استفاده شده در زمان گزارشگری داخلی ریسک ارزی به مدیریت شرکت است و نشان دهنده ارزیابی مدیریت از احتمال معقول تغییر در نرخ های ارز است. تجزیه و تحلیل حساسیت تنها شامل اقلام پولی ارزی است و تسعیر آنها در پایان دوره به ازای 10 درصد تغییر در نرخ های ارز تعدیل شده است. تجزیه وتحلیل حساسیت شامل وام های خارجی است. عدد مثبت ارائه شده در جدول ذیل نشان دهنده افزایش سود یا حقوق مالکانه است که در آن ریال به میزان 10 درصد در مقابل ارز مربوطه تقویت شده است. برای 10 دصد تضعیف ریال در مقابل ارز مربوطه ، یک اثر قابل مقایسه بر سود یا حقوق مالکانه وجود خواهد داشت ومانده های زیر منفی خواهد شد.</t>
  </si>
  <si>
    <t xml:space="preserve">شرکت در معرض ریسک های قیمت اوراق بهادار مالکانه (سهام) ناشی از سرمایه گذاری ها در اوراق بهادار مالکانه قرار دارد. برخی از سرمایه گذاری ها در اوراق بهادار مالکانه در شرکت به جای اهداف مبادله برای هدف استراتژیک نگهداری می شود . شرکت بطور فعال این سرمایه گذاری رو مبادله نمی کند .همچنین شرکت سایر سرمایه گذاری در اوراق بهادار مالکانه را برای اهداف مبادله نگهداری می کند. </t>
  </si>
  <si>
    <t>ریسک اعتباری به ریسکی اشاره دارد که طرف قرارداد در ایفای تعهدات قراردادی خود ناتوان باشد که منجر به زیان مالی برای شرکت شود . شرکت سیاستی مبنی برمعامله تنها با طرف های قرارداد معتبر و اخذ وثیقه کافی ، در موارد مقتضی، را اتخاذ کرده است، تا ریسک اعتباری ناشی از ناتوانی در ایفای تعهدات توسط مشتریان را کاهش دهد. شرکت تنها با شرکتهایی معامله می کند که رتبه اعتباری بالایی داشته باشد . شرکت با استفاده از اطلاعات مالی عمومی و سوابق معاملاتی خود ، مشتریان عمده خود را رتبه بندی اعتباری می کند. آسیب پذیری شرکت و رتبه بندی اعتباری طرف قراردادهای آن ، به طور مستمر نظارت شده و ارزش کل معاملات با طرف قراردادهای تأیید شده گسترش می یابد . آسیب پذیری اعتباری از طریق محدودیت های طرف قرارداد که بطور سالانه توسط کمیته مدیریت ریسک بررسی و تأیید می شود، کنترل می شود.دریافتنی های تجاری شامل تعداد زیادی از مشتریان است که در بین صنایع متنوع و منطق جغرافیایی گسترده شده است. ارزیابی اعتباری مستمر بر اساس وضعیت مالی حسابهای دریافتنی انجام می شود. همچنين شرکت  هیچگونه وثیقه یا سایر روشهای افزایش اعتبار به منظور پوشش ریسک های اعتباری مرتبط با داراییهای مالی خود نگهداری نمی کند.
به غیر از شرکت ... ، بزرگترین مشتری شرکت ، شرکت آسیب پذیری ریسک اعتباری با اهمیتی نسبت به هیچ یک از طرف های قرارداد ندارد.تمرکز ریسک اعتباری مرتبط به شرکت الف از 20 درصد ناخالص دراییهای پولی ، در هر زمانی در طول سال، تجاوز نمی کند تمرکز ریسک اعتباری مرتبط با سایر طرف های قرارداد از 5 درصد ناخالص داراییهای پولی ،در هر زمانی در طول سال، تجاوز نمی کند.</t>
  </si>
  <si>
    <t>شرکت برای مدیریت ریسک نقدینگی، یک چهارچوب ریسک نقدینگی مناسب برای مدیریت کوتاه مدت ، میان مدت و بلند مدت  تامین وجوه و الزامات مدیریت نقدینگی تعیین کرده است. شرکت ریسک نقدینگی را از طریق نکهداری اندوخته کافی و تسهیلات بانکی ، از طریق نظارت مستمر بر جریان های نقدی پیش بینی شده و واقعی و از طریق تطبیق مقاطع سر رسید داراییها و بدهیهای مالی، مدیریت می کند.</t>
  </si>
  <si>
    <t>مدیران اصلی شرکت و شرکت های اصلی آن</t>
  </si>
  <si>
    <t>براي دوره 6 ماهه منتهي به 1398/06/31</t>
  </si>
  <si>
    <t>حسابداري1، براي درك عملكرد مالي شركت نمونه،‌تحت سرفصل جداگانه در صورت سود و زيان ارائه شده است .</t>
  </si>
  <si>
    <r>
      <t>موجودي نزد بانك ها - ريالي</t>
    </r>
    <r>
      <rPr>
        <sz val="10"/>
        <color indexed="60"/>
        <rFont val="B Nazanin"/>
        <charset val="178"/>
      </rPr>
      <t>۲</t>
    </r>
  </si>
  <si>
    <r>
      <t xml:space="preserve">کاهش (افزایش) دریافتنی های عملیاتی </t>
    </r>
    <r>
      <rPr>
        <b/>
        <sz val="10"/>
        <color indexed="10"/>
        <rFont val="B Nazanin"/>
        <charset val="178"/>
      </rPr>
      <t>1</t>
    </r>
  </si>
  <si>
    <r>
      <t xml:space="preserve">کاهش (افزایش) موجودی مواد و کالا </t>
    </r>
    <r>
      <rPr>
        <b/>
        <sz val="10"/>
        <color indexed="10"/>
        <rFont val="B Nazanin"/>
        <charset val="178"/>
      </rPr>
      <t>1</t>
    </r>
  </si>
  <si>
    <r>
      <t xml:space="preserve">افزایش (کاهش) پرداختنی های عملیاتی </t>
    </r>
    <r>
      <rPr>
        <b/>
        <sz val="10"/>
        <color indexed="10"/>
        <rFont val="B Nazanin"/>
        <charset val="178"/>
      </rPr>
      <t>1</t>
    </r>
  </si>
  <si>
    <t xml:space="preserve">افزایش (کاهش) ذخایر </t>
  </si>
  <si>
    <t xml:space="preserve">افزایش (کاهش) پیش دریافت های عملیاتی </t>
  </si>
  <si>
    <r>
      <rPr>
        <b/>
        <sz val="10"/>
        <color indexed="10"/>
        <rFont val="B Nazanin"/>
        <charset val="178"/>
      </rPr>
      <t xml:space="preserve">1 </t>
    </r>
    <r>
      <rPr>
        <sz val="10"/>
        <rFont val="B Nazanin"/>
        <charset val="178"/>
      </rPr>
      <t xml:space="preserve">با توجه به اين كه هزينه كاهش ارزش دريافتني ها در نتيجه ورشكستگي يكي از مشتريان عمده بوده، لذا طبق بند 86 استاندارد </t>
    </r>
  </si>
  <si>
    <t>1 طبق بند 39 استاندارد حسابداري 1، در صورتي كه شركت(1) يك رويه حسابداري جديد را با تسري به گذشته بكار گيرد،‌(2) اقلامي از صورت هاي مالي را با تسري به گذشته تجديد ارائه نمايد يا(3) اقلامي در صورت هاي مالي را تجديد طبقه بندي كند و اين موارد اثر با اهميتي بر اطلاعات مندرج در صورت وضعيت مالي در ابتداي دوره قبل داشته باشد، بايد صورت وضعيت مالي به تاريخ ابتداي دوره قبل نيز ارائه گردد.</t>
  </si>
  <si>
    <r>
      <rPr>
        <b/>
        <sz val="10"/>
        <color indexed="10"/>
        <rFont val="B Nazanin"/>
        <charset val="178"/>
      </rPr>
      <t>1</t>
    </r>
    <r>
      <rPr>
        <sz val="11"/>
        <rFont val="B Nazanin"/>
        <charset val="178"/>
      </rPr>
      <t xml:space="preserve"> </t>
    </r>
    <r>
      <rPr>
        <sz val="10"/>
        <rFont val="B Nazanin"/>
        <charset val="178"/>
      </rPr>
      <t>رويه هاي حسابداري كه در شركت موضوعيت ندارد،‌ نبايد افشا شود.</t>
    </r>
  </si>
  <si>
    <r>
      <rPr>
        <b/>
        <sz val="10"/>
        <color indexed="10"/>
        <rFont val="B Nazanin"/>
        <charset val="178"/>
      </rPr>
      <t>1</t>
    </r>
    <r>
      <rPr>
        <sz val="10"/>
        <rFont val="B Nazanin"/>
        <charset val="178"/>
      </rPr>
      <t xml:space="preserve"> زمان شناسايي در مورد هر واحد تجاري بايد با توجه به معيارهاي مندرج در بندهاي 15 و 21 استاندارد حسابداري شماره 3 با عنوان «درآمد عملياتي» حسب مورد تعديل گردد. به عنوان مثال در موارد فروش كالا به شرط نصب، درآمد فروش كالا پس از نصب كالا شناسايي مي شود.</t>
    </r>
  </si>
  <si>
    <r>
      <rPr>
        <b/>
        <sz val="10"/>
        <color indexed="10"/>
        <rFont val="B Nazanin"/>
        <charset val="178"/>
      </rPr>
      <t>2</t>
    </r>
    <r>
      <rPr>
        <sz val="10"/>
        <rFont val="B Nazanin"/>
        <charset val="178"/>
      </rPr>
      <t xml:space="preserve"> در موارد كمتر از 75 درصد يا ساير حالت ها طبق استاندارد حسابداري مربوط، متن اين يادداشت حسب مورد تعديل مي شود.</t>
    </r>
  </si>
  <si>
    <r>
      <rPr>
        <b/>
        <sz val="10"/>
        <color indexed="10"/>
        <rFont val="B Nazanin"/>
        <charset val="178"/>
      </rPr>
      <t xml:space="preserve">1 </t>
    </r>
    <r>
      <rPr>
        <sz val="10"/>
        <rFont val="B Nazanin"/>
        <charset val="178"/>
      </rPr>
      <t>كليه ي شركت هايي كه اوراق سهام آْن ها به عموم عرضه مي شود يا در جريان انتشار عمومي است بايد اين اطلاعات را طبق استاندارد حسابداري شماره 25تهيه و ارائه كنند. ساير شركت ها نيز در صورت تمايل مي توانند ارائه نمايند. چنانچه ارائه اطلاعات بر حسب قسمت هاي جغرافيايي نيز ضرورت يابد،‌اطلاعات مربوط به نحو مقتضي در اين يادداشت ارئه خواهد شد.</t>
    </r>
  </si>
  <si>
    <r>
      <t>گزارش گری برحسب قسمت های مختلف</t>
    </r>
    <r>
      <rPr>
        <b/>
        <sz val="10"/>
        <color indexed="60"/>
        <rFont val="B Nazanin"/>
        <charset val="178"/>
      </rPr>
      <t>1</t>
    </r>
  </si>
  <si>
    <r>
      <t>قسمت های شرکت در صورتی به عنوان قسمت قابل گزارش مشخص می شود که اکثر درآمد عملیاتی آنها از فروش به مشتریان برون سازمانی عاید گردد و درآمد عملیاتی حاصل از فروش به مشتریان برون سازمانی ومعاملات با سایر قسمت ها ،حداقل 10در صد جمع درآمد تمام قسمت ها اعم از برون سازمانی یا داخلی باشد ،یا نتیجه عملیات قسمت ،اعم از سود یا زیان ،حداقل 10 درصد مجموع سود عملیاتی قسمت های سود ده یا مجموع زیان های عملیاتی قسمت های زیان ده ،هر کدام که قدر مطلق آن بزرگتر است باشد،یا دارایی های آن حداقل10درصد جمع دارای های تمام قسمت ها باشد .توضیح این که جمع درآمد عملیاتی حاصل از فروش به مشتریان برون سازمانی که قابل انتساب به قسمت های قابل گزارش است ،باید بیش از 75درصد جمع درآمد عملیاتی شرکت باشد .</t>
    </r>
    <r>
      <rPr>
        <sz val="10"/>
        <color indexed="60"/>
        <rFont val="B Nazanin"/>
        <charset val="178"/>
      </rPr>
      <t>2</t>
    </r>
  </si>
  <si>
    <r>
      <t>درآمد عملیاتی حاصل از فروش کالادر زمان تحویل کالا به مشتری شناسایی می شود .</t>
    </r>
    <r>
      <rPr>
        <sz val="10"/>
        <color indexed="60"/>
        <rFont val="B Nazanin"/>
        <charset val="178"/>
      </rPr>
      <t>1</t>
    </r>
  </si>
  <si>
    <r>
      <t>اهم رويه هاي حسابداري</t>
    </r>
    <r>
      <rPr>
        <sz val="10"/>
        <color indexed="10"/>
        <rFont val="B Nazanin"/>
        <charset val="178"/>
      </rPr>
      <t>1</t>
    </r>
  </si>
  <si>
    <r>
      <rPr>
        <sz val="10"/>
        <color indexed="10"/>
        <rFont val="B Nazanin"/>
        <charset val="178"/>
      </rPr>
      <t xml:space="preserve">1 </t>
    </r>
    <r>
      <rPr>
        <sz val="10"/>
        <rFont val="B Nazanin"/>
        <charset val="178"/>
      </rPr>
      <t>پاداش هيئت مديره بر اساس سال عملكرد( و نه بر اساس سال تصويب) به حساب هزينه منظور مي شود .</t>
    </r>
  </si>
  <si>
    <r>
      <rPr>
        <sz val="10"/>
        <color indexed="10"/>
        <rFont val="B Nazanin"/>
        <charset val="178"/>
      </rPr>
      <t>2</t>
    </r>
    <r>
      <rPr>
        <sz val="10"/>
        <rFont val="B Nazanin"/>
        <charset val="178"/>
      </rPr>
      <t xml:space="preserve">  با توجه به اين كه هزينه كاهش ارزش دريافتني ها در نتيجه ورشكستگي يكي از مشتريان عمده بوده، لذا طبق بند 86 استاندارد حسابداري 1،‌براي درك عملكرد مالي شركت نمونه،‌ تحت سرفصل جداگانه در صورت سود و زيان ارائه شده است،‌ در غير اين صورت جزء هزينه هاي فروش،‌اداري و عمومي منظور مي شود.</t>
    </r>
  </si>
  <si>
    <r>
      <t xml:space="preserve">پاداش هیات مدیره </t>
    </r>
    <r>
      <rPr>
        <sz val="10"/>
        <color indexed="60"/>
        <rFont val="B Nazanin"/>
        <charset val="178"/>
      </rPr>
      <t>1</t>
    </r>
  </si>
  <si>
    <r>
      <rPr>
        <sz val="10"/>
        <color indexed="10"/>
        <rFont val="B Nazanin"/>
        <charset val="178"/>
      </rPr>
      <t>1</t>
    </r>
    <r>
      <rPr>
        <sz val="10"/>
        <rFont val="B Nazanin"/>
        <charset val="178"/>
      </rPr>
      <t>وجوه بانكي مسدود شده وجوهي است كه انتظار نمي رود ظرف يك سال از تاريخ صورت وضعيت مالي قابل دسترس باشد .</t>
    </r>
  </si>
  <si>
    <r>
      <t xml:space="preserve">وجوه بانکی مسدود شده </t>
    </r>
    <r>
      <rPr>
        <sz val="10"/>
        <color indexed="60"/>
        <rFont val="B Nazanin"/>
        <charset val="178"/>
      </rPr>
      <t>1</t>
    </r>
  </si>
  <si>
    <r>
      <t xml:space="preserve">موجودي نزد بانك ها - ارزي </t>
    </r>
    <r>
      <rPr>
        <sz val="10"/>
        <color indexed="60"/>
        <rFont val="B Nazanin"/>
        <charset val="178"/>
      </rPr>
      <t>2</t>
    </r>
  </si>
  <si>
    <r>
      <rPr>
        <b/>
        <sz val="10"/>
        <color indexed="10"/>
        <rFont val="B Nazanin"/>
        <charset val="178"/>
      </rPr>
      <t>1</t>
    </r>
    <r>
      <rPr>
        <sz val="10"/>
        <color indexed="8"/>
        <rFont val="B Nazanin"/>
        <charset val="178"/>
      </rPr>
      <t xml:space="preserve"> این مبلغ با در نظر گرفتن مبالغ متناظر مندرج در یادداشت 26، مربوط به دارایی های غیر جاری نگهداری شده برای فروش و بدهی های مرتبط با دارایی های غیر جاری نگهداری شده برای فروش محاسبه می شود.</t>
    </r>
  </si>
  <si>
    <r>
      <rPr>
        <b/>
        <sz val="10"/>
        <rFont val="B Nazanin"/>
        <charset val="178"/>
      </rPr>
      <t>.</t>
    </r>
    <r>
      <rPr>
        <b/>
        <sz val="10"/>
        <color indexed="10"/>
        <rFont val="B Nazanin"/>
        <charset val="178"/>
      </rPr>
      <t>1</t>
    </r>
    <r>
      <rPr>
        <sz val="10"/>
        <color indexed="8"/>
        <rFont val="B Nazanin"/>
        <charset val="178"/>
      </rPr>
      <t>تمام انواع وابستگی ها باید ذکر شود به عبارت دیگر در صورتیکه طرف معامله هم شرکت وابسته است و هم یکی از اعضای هیأت مدیره که 5 درصد از سهام آنها را در اختیار دارد هر دو باید افشاء و در جدول ارائه گردد</t>
    </r>
  </si>
  <si>
    <r>
      <t>نوع وابستگی</t>
    </r>
    <r>
      <rPr>
        <sz val="10"/>
        <color indexed="10"/>
        <rFont val="B Nazanin"/>
        <charset val="178"/>
      </rPr>
      <t>1</t>
    </r>
  </si>
  <si>
    <t>در اين پيوست،‌ صورت جريان هاي نقدي با روش مستقيم براي ارائه جريان هاي نقدي حاصل از فعاليت هاي عملياتي، ارائه شده است. شركت مي تواند به جاي صورت جريان ارائه شده در اين نمونه در صفحه 8، از صورت جريان هاي نقدي زير كه در استاندارد حسابداري 2 نيز توصيه شده و اطلاعات مفيدي براي پيش بيني جريان هاي نقدي آتي ارائه مي كند، استفاده نمايد.</t>
  </si>
  <si>
    <t>( تجديد ارائه شده )</t>
  </si>
  <si>
    <t>جريان هاي نقدي حاصل از فعاليت هاي عملياتي:</t>
  </si>
  <si>
    <t>دريافت هاي نقدي از مشتريان</t>
  </si>
  <si>
    <t>پرداخت هاي نقدي به تامين كنندگان و كاركنان</t>
  </si>
  <si>
    <t xml:space="preserve">نقد حاصل از عمليات </t>
  </si>
  <si>
    <t xml:space="preserve">پرداخت هاي نقدي بابت ماليات بر درآمد </t>
  </si>
  <si>
    <t>جريان خالص ورود(‌خروج) نقد حاصل از فعاليت هاي عملياتي</t>
  </si>
  <si>
    <t>جريان هاي نقدي حاصل از فعاليت هاي سرمايه گذاري:</t>
  </si>
  <si>
    <t>دريافت هاي نقدي حاصل از فروش دارايي هاي ثابت مشهود</t>
  </si>
  <si>
    <t xml:space="preserve">پرداخت هاي نقدي براي خريد دارايي هاي ثابت مشهود </t>
  </si>
  <si>
    <t xml:space="preserve">دريافت هاي نقدي حاصل از فروش دارايي هاي غير جاري نگهداري شده براي فروش </t>
  </si>
  <si>
    <t>دريافت هاي نقدي حاصل از فروش دارايي هاي نامشهود</t>
  </si>
  <si>
    <t xml:space="preserve">پرداخت هاي نقدي براي خريد دارايي هاي نامشهود </t>
  </si>
  <si>
    <t>دريافت هاي نقدي حاصل از فروش سرمايه گذاري هاي بلند مدت</t>
  </si>
  <si>
    <t xml:space="preserve">پرداخت هاي نقدي براي تحصيل سرمايه گذاري هاي بلند مدت </t>
  </si>
  <si>
    <t>دريافت هاي نقدي حاصل از فروش سرمايه گذاري در املاك</t>
  </si>
  <si>
    <t xml:space="preserve">پرداخت هاي نقدي براي تحصيل سرمايه گذاري در املاك </t>
  </si>
  <si>
    <t xml:space="preserve">دريافت هاي نقدي حاصل از فروش سرمايه گذاري هاي كوتاه مدت </t>
  </si>
  <si>
    <t xml:space="preserve">پرداخت هاي نقدي براي تحصيل سرمايه گذاري هاي كوتاه مدت </t>
  </si>
  <si>
    <t xml:space="preserve">پرداخت هاي نقدي بابت تسهيلات اعطايي به ديگران </t>
  </si>
  <si>
    <t>دريافت هاي نقدي حاصل از استرداد تسهيلات اعطايي به ديگران</t>
  </si>
  <si>
    <t xml:space="preserve">دريافت هاي نقدي حاصل از سود تسهيلات اعطايي </t>
  </si>
  <si>
    <t xml:space="preserve">دريافت هاي نقدي حاصل از سود سهام </t>
  </si>
  <si>
    <t xml:space="preserve">دريافت هاي نقدي حاصل از سود ساير سرمايه گذاري ها </t>
  </si>
  <si>
    <t>جريان خالص ورود(خروج) نقد حاصل از فعاليت هاي سرمايه گذاري</t>
  </si>
  <si>
    <t>جريان خالص ورود(خروج) نقد قبل از فعاليت هاي تامين مالي:</t>
  </si>
  <si>
    <t>جريان هاي نقدي حاصل از فعاليت هاي تامين مالي:</t>
  </si>
  <si>
    <t>دريافت هاي نقدي حاصل از افزايش سرمايه</t>
  </si>
  <si>
    <t xml:space="preserve">دريافت هاي نقدي حاصل از صرف سهام </t>
  </si>
  <si>
    <t>دريافت هاي نقدي حاصل از فروش سهام خزانه</t>
  </si>
  <si>
    <t>پرداخت هاي نقدي براي خريد سهام خزانه</t>
  </si>
  <si>
    <t>دريافت هاي نقدي حاصل از تسهيلات</t>
  </si>
  <si>
    <t>پرداخت هاي نقدي بابت اصل تسهيلات</t>
  </si>
  <si>
    <t>پرداخت هاي نقدي بابت سود تسهيلات</t>
  </si>
  <si>
    <t>دريافت هاي نقدي حاصل از انتشار اوراق مشاركت</t>
  </si>
  <si>
    <t>پرداخت هاي نقدي بابت اصل اوراق مشاركت</t>
  </si>
  <si>
    <t xml:space="preserve">پرداخت هاي نقدي بابت سود اوراق مشاركت </t>
  </si>
  <si>
    <t>دريافت هاي نقدي حاصل از انتشار اوراق خريد دين</t>
  </si>
  <si>
    <t>پرداخت هاي نقدي بابت اصل اوراق خريد دين</t>
  </si>
  <si>
    <t>پرداخت هاي نقدي بابت سود اوراق خريد دين</t>
  </si>
  <si>
    <t>پرداخت هاي نقدي بابت اصل اقساط اجاره سرمايه اي</t>
  </si>
  <si>
    <t>پرداخت هاي نقدي بابت سود اجاره سرمايه اي</t>
  </si>
  <si>
    <t>پرداخت هاي نقدي بابت سود سهام</t>
  </si>
  <si>
    <t>جريان خالص ورود(‌خروج)‌ نقد حاصل از فعاليت هاي تامين مالي</t>
  </si>
  <si>
    <t xml:space="preserve">خالص افزايش(‌كاهش)‌ در موجودي نقد </t>
  </si>
  <si>
    <t xml:space="preserve">مانده موجودي نقد در ابتداي سال </t>
  </si>
  <si>
    <t>تاثير تغييرات نرخ ارز</t>
  </si>
  <si>
    <t xml:space="preserve">مانده موجودي نقد در پايان سال </t>
  </si>
  <si>
    <t>معاملات غير نقدي</t>
  </si>
  <si>
    <t>پيوست</t>
  </si>
  <si>
    <t xml:space="preserve">سرمايه گذاري در سهام ساير شركت ها </t>
  </si>
  <si>
    <t>كنترل</t>
  </si>
  <si>
    <t>كنترل جاري</t>
  </si>
  <si>
    <t>كنترل بلند مدت</t>
  </si>
  <si>
    <t>صورتهاي مالي</t>
  </si>
  <si>
    <t>صورت سود و زيان جامع</t>
  </si>
  <si>
    <t xml:space="preserve">صورت سود و زيان </t>
  </si>
  <si>
    <t>در تاريخ 29 اسفند 1398</t>
  </si>
  <si>
    <t>يادداشتهاي توضيحي صورتهاي مالي</t>
  </si>
  <si>
    <t>مبلغ بازیافتنی یک دارایی (یاواحد مولد وجه نقد)، ارزش فروش به کسر مخارج فروش یا ارزش اقتصادی، هر کدام بیشتر است می‌باشد. ارزش اقتصادی برابر با ارزش فعلی جریان های نقدی آتی ناشی از دارایی با استفاده از نرخ تنزیل قبل از مالیات که بیانگر ارزش زمانی پول وریسک های مختص دارایی که جریان های نقدی آتی برآوردی بابت آن تعدیل نشده است، می باشد .</t>
  </si>
  <si>
    <t>......</t>
  </si>
  <si>
    <t xml:space="preserve">صورتهای مالی طبق استانداردهای حسابداری تهیه شده و در تاریخ ......................... به تایید هیات مدیره شرکت رسیده است. </t>
  </si>
  <si>
    <t xml:space="preserve">             غیر عملیاتی (ریال)</t>
  </si>
  <si>
    <t xml:space="preserve">             عملیاتی (ریال)</t>
  </si>
  <si>
    <t xml:space="preserve">  سود پایه هر سهم (ریال)</t>
  </si>
  <si>
    <t>14</t>
  </si>
  <si>
    <t>19</t>
  </si>
  <si>
    <t>21</t>
  </si>
  <si>
    <t>27</t>
  </si>
  <si>
    <t>1403 و پس از آن</t>
  </si>
  <si>
    <t>شرکت نمونه (سهامی عام ) به شناسه ملی ...............در تاریخ .....  به صورت شرکت سهامی خاص تاسیس شد و طی شماره ..... مورخ ...... در اداره ثبت شرکت ها و مالکیت صنعتی .......  (محل ثبت ) به ثبت رسید و متعاقبا از تاریخ ..........، شروع به بهره برداری نموده است . شرکت در تاریخ  .... .به موجب صورتجلسه مجمع عمومی فوق العاده مورخ .........  به شرکت سهامی عام تبدیل و در تاريخ ........ در ........ [بورس اوراق بهادار تهران/فرابورس ايران] پذيرفته شده است . در حال حاضر، شركت نمونه جزو شرکت های فرعی شرکت .....  است و شرکت نهایی گروه ، شرکت .... می باشد .نشانی مرکز اصلی شرکت ...... و محل فعالیت اصلی آن در شهر ..... واقع است .</t>
  </si>
  <si>
    <t xml:space="preserve">     منابع مالی کارگزاری شده</t>
  </si>
  <si>
    <t xml:space="preserve">      تسهیلات اعطایی بلند مدت</t>
  </si>
  <si>
    <t xml:space="preserve">     تعهد صاحبان سهام</t>
  </si>
  <si>
    <t xml:space="preserve">       تادیه سرمایه</t>
  </si>
  <si>
    <t xml:space="preserve">    تسهیلات مالی کوتاه مدت</t>
  </si>
  <si>
    <t>درآمد خالص:</t>
  </si>
  <si>
    <t>ضمانت نامه:</t>
  </si>
  <si>
    <t>مشارکت و سرمایه گذاری خطر پذیر:</t>
  </si>
  <si>
    <t>سود کارمزد تسهیلات اعطایی کل</t>
  </si>
  <si>
    <t>ارائه خدمات:</t>
  </si>
  <si>
    <t>مجموع جرائم</t>
  </si>
  <si>
    <t>کارمزد صدور ضمانت نامه</t>
  </si>
  <si>
    <t xml:space="preserve">جمع جرائم </t>
  </si>
  <si>
    <t>میانگین/درصد</t>
  </si>
  <si>
    <t>درآمد عملیاتی به تفکیک:</t>
  </si>
  <si>
    <t xml:space="preserve">گروه </t>
  </si>
  <si>
    <t>درآمد مشتریان برون سازمانی</t>
  </si>
  <si>
    <t>شرکت دارای دو قسمت عملیات اصلی شامل تولید گروه محصولات / محصول و خدمات و .... در سطح ایران می باشد. مسئولیت هریک از قسمتهای فوق به عهده مدیر تولید جداگانه و با نظارت مدیرعامل است . محصولات عمده تولیدی هر دو قسمت به شرح ذیل است :</t>
  </si>
  <si>
    <t>تعهدات صندوق بابت ضمانت های صادره</t>
  </si>
  <si>
    <t>هزینه استهلاک</t>
  </si>
  <si>
    <t>تسهیلات/کاگزاری</t>
  </si>
  <si>
    <t>تسهیلات/کارگزاری</t>
  </si>
  <si>
    <t>کارمزذ منابع مالی کارگزاری</t>
  </si>
  <si>
    <t>سود و کارمزد تسهیلات و خطوط اعتباری مستقیم</t>
  </si>
  <si>
    <t>بهای اصلی</t>
  </si>
  <si>
    <t>ملزومات</t>
  </si>
  <si>
    <t>مشاوره</t>
  </si>
  <si>
    <t>سایر هزینه ها و هزینه استهلاک</t>
  </si>
  <si>
    <t>تسهیلات اعطایی :</t>
  </si>
  <si>
    <t>تسهیلات از محل منابع</t>
  </si>
  <si>
    <t xml:space="preserve">صندوق </t>
  </si>
  <si>
    <t>معاونت علمی و فناوری</t>
  </si>
  <si>
    <t xml:space="preserve">تسهیلات به تفکیک مدت </t>
  </si>
  <si>
    <t>تسهیلات کوتاه مدت (حصه جاری)</t>
  </si>
  <si>
    <t>تسهیلات بلند مدت(حصه بلند مدت)</t>
  </si>
  <si>
    <t>تسهیلات به تفکیک مشتریان</t>
  </si>
  <si>
    <t>شرکت دریافت کننده</t>
  </si>
  <si>
    <t>نوع قرارداد</t>
  </si>
  <si>
    <t>مبلغ قرارداد</t>
  </si>
  <si>
    <t>سررسید وام</t>
  </si>
  <si>
    <t>نوع وثیقه</t>
  </si>
  <si>
    <t>مدت تسهیلات</t>
  </si>
  <si>
    <t>تاریخ اعطای تسهیلات</t>
  </si>
  <si>
    <t>مبلغ اصل تسهیلات</t>
  </si>
  <si>
    <t>منبع تامین کننده</t>
  </si>
  <si>
    <t>مبلغ فرع</t>
  </si>
  <si>
    <t>جرائم</t>
  </si>
  <si>
    <t>مجموع اصل و فرع</t>
  </si>
  <si>
    <t>سفارشات</t>
  </si>
  <si>
    <t>مجموع</t>
  </si>
  <si>
    <t>کسر میشود: سود و کارمزد سالهای آتی</t>
  </si>
  <si>
    <t>کسر می شود :مبلغ بازپرداخت شده</t>
  </si>
  <si>
    <t>خالص تسهیلات اعطایی</t>
  </si>
  <si>
    <t>تعهد صاحبان سهام</t>
  </si>
  <si>
    <t>تادیه شده</t>
  </si>
  <si>
    <t>درصد مالکیت</t>
  </si>
  <si>
    <t xml:space="preserve">سرمایه </t>
  </si>
  <si>
    <t>مبلغ سهام</t>
  </si>
  <si>
    <t>29-1-</t>
  </si>
  <si>
    <t>منابع مالی کارگزاری شده</t>
  </si>
  <si>
    <t>منابع مالی کارگزاری شده بر حسب مباني مختلف به شرح زير است:</t>
  </si>
  <si>
    <t>صندوق نوآوری و شکوفایی</t>
  </si>
  <si>
    <t>صندوق نوآوری :</t>
  </si>
  <si>
    <t>کسر می شود :</t>
  </si>
  <si>
    <t>شعب</t>
  </si>
  <si>
    <t>ذخیره سرمایه گذاری های خطر پذیر</t>
  </si>
  <si>
    <t>سایر ذخائر</t>
  </si>
  <si>
    <t>شرکت صندوق پژوهش و فناوری غیر دولتی ....(سهامی خاص)</t>
  </si>
  <si>
    <t>در سال 2×13 روش ارزیابی موجودي مواد  و کالا  به دلیل ... از روش میانگین موزون به روش اولین صادره از اولین وارده تغییر یافته است. اتخاذ روش جدید، سود سال 2×13 را به مبلغ ... میلیون ریال افزایش داده است.همچنین رویه های تعیین سود و کارمزد سالهای آتی بر مبنای ....درصد طبق مصوبات هیئت مدیره می باشد</t>
  </si>
  <si>
    <t>سود ناشی از فروش مواد و کالا</t>
  </si>
  <si>
    <t>تحصیل ده دستگاه کامیون در قبال واگذاری کالا و خدمات</t>
  </si>
  <si>
    <t>بهای تمام شده خدمات</t>
  </si>
  <si>
    <t xml:space="preserve"> منظور از شناسایی بهای تمام شده خدمت میزان هزینه ای که بابت خطوط اعتباری تعلق گرفته به صندوق در سال مالی جاری تحقق یافته و در بخش اعطای تسهیلات و اعتبارات به شرکتهای دانش بنیان و صنایع خلاق و فناور تعلق پیدا کرده است</t>
  </si>
  <si>
    <t>لازم به ذکر است در صورتهای مالی موارد که فاقد فعالیت و گردش مالی بوده حذف گردیده و صرفا مواردی یادداشت و صورتهای مالی دارای مانده افشا گردد</t>
  </si>
  <si>
    <t xml:space="preserve">صورتهای مالی نمونه ویرایش دوم </t>
  </si>
  <si>
    <t>ارائه شده توسط دبیرخانه کارگروه صندوق های پژوهش و فناوری</t>
  </si>
  <si>
    <t xml:space="preserve">   تسهیلات اعطایی کوتاه مدت</t>
  </si>
  <si>
    <t>سود حاصل از سرمایه گذاری خطر پذیر</t>
  </si>
  <si>
    <t>سود حاصل از مشارکت مدنی</t>
  </si>
  <si>
    <t xml:space="preserve">کارمزد </t>
  </si>
  <si>
    <t xml:space="preserve"> منابع مالی کارگزاری شده:</t>
  </si>
  <si>
    <t>تسهیلات  و خطوط اعتباری:</t>
  </si>
  <si>
    <t>سرمایه گذاری</t>
  </si>
  <si>
    <t>ارائه خدمات</t>
  </si>
  <si>
    <t>جدول درآمدهای عملیاتی به تفکیک منابع:</t>
  </si>
  <si>
    <t>درآمد عملیاتی حاصل از منابع معاونت علمی</t>
  </si>
  <si>
    <t>درآمد عملیاتی حاصل از منابع خطوط اعتباری صندوق نوآوری و شکوفایی</t>
  </si>
  <si>
    <t>درآمد عملیاتی حاصل از منابع تسهیلات اعطایی صندوق نوآوری و شکوفایی</t>
  </si>
  <si>
    <t>سود عملیات قبل از مالیات</t>
  </si>
  <si>
    <t>تسهیلات اعطایی به تفکیک ریسک منبع واگذاری:</t>
  </si>
  <si>
    <t>ریسک بالای 20 درصد</t>
  </si>
  <si>
    <t>ریسک 15 درصد</t>
  </si>
  <si>
    <t>ریسک 10 درصد</t>
  </si>
  <si>
    <t xml:space="preserve">    سرمايه گذاری خطر پذیر</t>
  </si>
  <si>
    <t>37-1</t>
  </si>
  <si>
    <t>6-</t>
  </si>
  <si>
    <t>9-10-</t>
  </si>
  <si>
    <t>13-14</t>
  </si>
  <si>
    <t>15-</t>
  </si>
  <si>
    <t>15-1-</t>
  </si>
  <si>
    <t>15-2-</t>
  </si>
  <si>
    <t>15-3-</t>
  </si>
  <si>
    <t>15-4-</t>
  </si>
  <si>
    <t>15-4-1-</t>
  </si>
  <si>
    <t>15-4-2-</t>
  </si>
  <si>
    <t>15-4-3-</t>
  </si>
  <si>
    <t>17-1-</t>
  </si>
  <si>
    <t>17-2-</t>
  </si>
  <si>
    <t>17-3-</t>
  </si>
  <si>
    <t>17-4-</t>
  </si>
  <si>
    <t>17-5-</t>
  </si>
  <si>
    <t>17-5</t>
  </si>
  <si>
    <t>سرمایه گذاری خطر پذریر</t>
  </si>
  <si>
    <t>سرمایه گذاری در قرارداد مشارکت یا ساخت</t>
  </si>
  <si>
    <t>18-1-</t>
  </si>
  <si>
    <t>20-1</t>
  </si>
  <si>
    <t>20-2</t>
  </si>
  <si>
    <t>20-3</t>
  </si>
  <si>
    <t>20-4-</t>
  </si>
  <si>
    <t>21-</t>
  </si>
  <si>
    <t>22-1-</t>
  </si>
  <si>
    <t>26-1-</t>
  </si>
  <si>
    <t>29-2-</t>
  </si>
  <si>
    <t>29-2-1-</t>
  </si>
  <si>
    <t>29-3-</t>
  </si>
  <si>
    <t>30-1-</t>
  </si>
  <si>
    <t>30-1-1-</t>
  </si>
  <si>
    <t>30-1-2-</t>
  </si>
  <si>
    <t>30-1-3-</t>
  </si>
  <si>
    <t>30-1-4-</t>
  </si>
  <si>
    <t>30-2-</t>
  </si>
  <si>
    <t>30-3-</t>
  </si>
  <si>
    <t>30-4-</t>
  </si>
  <si>
    <t>30-5-</t>
  </si>
  <si>
    <t>-30-6</t>
  </si>
  <si>
    <t>-30-6-1</t>
  </si>
  <si>
    <t>-30-7</t>
  </si>
  <si>
    <t>-30-8</t>
  </si>
  <si>
    <t>32-1-</t>
  </si>
  <si>
    <t>32-1-1-</t>
  </si>
  <si>
    <t>-31</t>
  </si>
  <si>
    <t>ذخیره مزایای پایان خدمت</t>
  </si>
  <si>
    <t>-33</t>
  </si>
  <si>
    <t>34- سود سهام پرداختنی</t>
  </si>
  <si>
    <t>35- ذخایر</t>
  </si>
  <si>
    <t>36- پیش دریافت ها</t>
  </si>
  <si>
    <t>1 لازم به تاکید است به موجب بند 37 استاندارد حسابداری 34، با عنوان  «رویه حسابداری، تغییر در برآوردهای حسابداری و اشتباهات»، اصلاح اشتباهات در صورتی که با اهمیت نباشد، در سود و زیان دوره جاری منظور میگردد.</t>
  </si>
  <si>
    <t>فعالیت های شرکت در وهله اول آن را در معرض ریسک های مالی تغییرات در نرخ های مبادله ارزی قرار می دهد. شرکت به منظور مدیریت کردن آسیب پذیری از ریسک ارزی، موارد زیر را بکار میگیرد :
....
آسیب پذیری از ریسک بازار با استفاده از تجزیه و تحلیل حساسیت، اندازه گیری می شود. تجزیه و تحلیل حساسیت، تأثیر یک تغییر منطقی محتمل در نرخ های ارز در طی سال را ارزیابی می کند. دوره زمانی طولانی تر برای تجزیه وتحلیل حساسیت، ارزش در معرض ریسک را تکمیل میکند و به شرکت در ارزیابی آسیب پذیری از ریسک های بازار، کمک می کند. جزئیات تجزیه و تحلیل حساسیت برای ریسک ارزی در یادداشت 39-4 ارائه شده است.
هیچگونه تغییری در آسیب پذیری شرکت از ریسک های بازار یا نحوه مدیریت و اندازه گیری آن ریسک ها ، رخ نداده است.</t>
  </si>
  <si>
    <t>شرکت معاملاتی را به ارز انجام می دهد که در نتیجه، در معرض آسیب پذیری از نوسانات نرخ ارز قرار می گیرد. آسیب پذیری از نوسان نرخ ارز از طریق ...، مدیریت می شود. مبالغ دفتری دارایی های پولی ارزي و بدهی های پولی ارزی شرکت در یادداشت 39 ارائه شده است.</t>
  </si>
  <si>
    <t>هزینه های غیر مستقیم</t>
  </si>
  <si>
    <t xml:space="preserve">سایر </t>
  </si>
  <si>
    <t>سرمایه گذاری در سهام شرکت فینتک</t>
  </si>
  <si>
    <t>سرمایه گذاری در سهام شرکت اعتماد</t>
  </si>
  <si>
    <t>سرمایه گذاری در سهام شرکت صندوق پژوهش و فوری</t>
  </si>
  <si>
    <t>سرمایه گذاری در سهام شرکتهای بورسی</t>
  </si>
  <si>
    <t>سرمایه گذاری در صندوقهای جسورانه بورسی</t>
  </si>
  <si>
    <t>سرمایه گذاری در سپرده بانکی</t>
  </si>
  <si>
    <t>سرمایه گذاری در اوراق بهادار</t>
  </si>
  <si>
    <t>شماره قرارداد</t>
  </si>
  <si>
    <t>چک</t>
  </si>
  <si>
    <t xml:space="preserve">شماره </t>
  </si>
  <si>
    <t>مبلغ چک</t>
  </si>
  <si>
    <t>شماره حساب</t>
  </si>
  <si>
    <t>نام متعهد</t>
  </si>
  <si>
    <t>بانک</t>
  </si>
  <si>
    <t>سفته</t>
  </si>
  <si>
    <t>شماره</t>
  </si>
  <si>
    <t>ظهر نویس</t>
  </si>
  <si>
    <t>ضمانت خواه</t>
  </si>
  <si>
    <t>تاریخ سررسید</t>
  </si>
  <si>
    <t>نوع ضمانت نامه</t>
  </si>
  <si>
    <t>شماره قرارداد پایه</t>
  </si>
  <si>
    <t>سال 1399</t>
  </si>
  <si>
    <t>1399/12/30</t>
  </si>
  <si>
    <t>1398/01/01</t>
  </si>
  <si>
    <t>سال مالي منتهی به .. اسفند …</t>
  </si>
  <si>
    <t>5-1-</t>
  </si>
  <si>
    <t xml:space="preserve">سود ناشی از عملیات </t>
  </si>
  <si>
    <t xml:space="preserve">سود  عملیاتی </t>
  </si>
  <si>
    <t>سود (زیان) غیر عملیاتی</t>
  </si>
  <si>
    <t>سال مالی منتهی به ...  اسفند ...</t>
  </si>
  <si>
    <t>مانده در ابتدای سال ...</t>
  </si>
  <si>
    <t>مانده در پایان سال ...</t>
  </si>
  <si>
    <t>سرمایه گذاری های بلند مدت (راهبردی)</t>
  </si>
  <si>
    <t>20-5-</t>
  </si>
  <si>
    <t>سرمایه گذاری های کوتاه مدت (غیر راهبردی)</t>
  </si>
  <si>
    <t xml:space="preserve">موجودي نزد بانك ها </t>
  </si>
  <si>
    <t>25-1</t>
  </si>
  <si>
    <t>موجودی نزد بانک ها</t>
  </si>
  <si>
    <t>بانک 000</t>
  </si>
  <si>
    <t>-33-1</t>
  </si>
  <si>
    <t>-33-2</t>
  </si>
  <si>
    <t>-33-3</t>
  </si>
  <si>
    <t>-33-4</t>
  </si>
  <si>
    <t>-33-5</t>
  </si>
  <si>
    <t>-33-6</t>
  </si>
  <si>
    <t>جمع مبالغ پرداختی و پرداختنی در پایان سال مورد گزارش بالغ بر ... میلیون ریال کمتر از مجموع برگ های تشخیص یا قطعی مالیاتی صادره توسط اداره امور مالیاتی مربوط به شرح زیر است که مورد اعتراض قرار گرفته، لذا ذخیره ای بابت آنها در حساب ها منظور نشده است.</t>
  </si>
  <si>
    <t>سایر تعهدات صندوق</t>
  </si>
  <si>
    <t>ضمانت نامه های فعال (در جریان)</t>
  </si>
  <si>
    <t>ذی نفع</t>
  </si>
  <si>
    <t>کد سپاص</t>
  </si>
  <si>
    <t>ضمانت نامه های فعال</t>
  </si>
  <si>
    <t>سایر تعهدات</t>
  </si>
  <si>
    <t>37-2</t>
  </si>
  <si>
    <t>37-2-1</t>
  </si>
  <si>
    <t>37-2-2</t>
  </si>
  <si>
    <t>37-2-3</t>
  </si>
  <si>
    <t>38- اصلاح اشتباهات، تغییر در رویه های حسابداری و تجدید طبقه بندی</t>
  </si>
  <si>
    <t>38-1- اصلاح اشتباهات : 1</t>
  </si>
  <si>
    <t>38-2- تغییر در رویه های حسابداری :</t>
  </si>
  <si>
    <t>38-3- تجدید طبقه بندی :</t>
  </si>
  <si>
    <t>38-3-1- در سال (های ) قبل تسهیلات مالی جاری به مبلغ ... میلیون ریال به اشتباه در سرفصل تسهیلات مالی بلند مدت طبقه بندی شده بود که این موضوع در اقلام مقایسه ای اصلاح شد.</t>
  </si>
  <si>
    <t>-38-3-2</t>
  </si>
  <si>
    <t>38-4- به منظور ارائه تصویری مناسب از وضعیت مالی و نتایج عملیات، کلیه اطلاعات مقایسه ای مربوط در صورت های مالی مقایسه ای اصلاح و ارائه مجدد شده است و به همین دلیل اقلام مقایسه ای بعضا با صورت های مالی ارائه شده در سال مالی قبل مطابقت ندارد.</t>
  </si>
  <si>
    <t>38-4-1- اصلاح و ارائه مجدد صورت های مالی 1/12/29×13</t>
  </si>
  <si>
    <t>38-4-2-</t>
  </si>
  <si>
    <t>39- نقد حاصل از عملیات</t>
  </si>
  <si>
    <t>39- معاملات غیر نقدی</t>
  </si>
  <si>
    <t>40- مدیریت سرمایه و ریسک ها</t>
  </si>
  <si>
    <t>40-1- مدیریت سرمایه</t>
  </si>
  <si>
    <t>40-1-1- نسبت اهرمی</t>
  </si>
  <si>
    <t>40-2- اهداف مدیریت ریسک مالی</t>
  </si>
  <si>
    <t>40-3- ریسک بازار</t>
  </si>
  <si>
    <t>40-4- مدیریت سرمایه</t>
  </si>
  <si>
    <t>40-4-1- تجزیه و تحلیل حساسیت ارزی</t>
  </si>
  <si>
    <t>40-5- سایر ریسک های قیمت</t>
  </si>
  <si>
    <t>40-5-1- تجزیه و تحلیل حساسیت قیمت اوراق بهادار مالکانه</t>
  </si>
  <si>
    <t>40-6- مدیریت ریسک اعتباری</t>
  </si>
  <si>
    <t>40-7- مدیریت ریسک نقدینگی</t>
  </si>
  <si>
    <t>41 - معاملات با اشخاص وابسته</t>
  </si>
  <si>
    <t>41-1 - معاملات انجام شده با اشخاص وابسته طی سال مورد گزارش :</t>
  </si>
  <si>
    <t>41-2 - به استثنای موارد زیر، سایر معاملات با اشخاص وابسته با شرایط حاکم بر معاملات حقیقی تفاوت با اهمیتی نداشته است :</t>
  </si>
  <si>
    <t>41-2-1 - فروش ساختمان به شرکت ... بدون انجام کارشناسی و مزایده به مبلغ ... میلیون ریال صورت گرفته است.</t>
  </si>
  <si>
    <t>41-2-2 - تسهیلات به شرکت ... با نرخ ترجیحی 10 درصد و بدون دریافت وثیقه پرداخت شده است.</t>
  </si>
  <si>
    <t>41-3 - مانده حساب هاي نهايي اشخاص وابسته به شرح زیر است :</t>
  </si>
  <si>
    <t>41-4 - به استثنای مورد زیر هیچگونه هزینه یا ذخیره ای در رابطه با مطالبات از اشخاص وابسته در سال های 2×13 و 1×13 شناسایی نشده است.</t>
  </si>
  <si>
    <t>41-4-1 - ذخیره کاهش ارزش دریافتنی های تجاری در پایان سال مالی 1×13  بابت طلب از شرکت .... بالغ بر ... میلیون ریال می باشد که به دلیل ... تعدیل گردیده است.</t>
  </si>
  <si>
    <t>37- تعهدات صندوق</t>
  </si>
  <si>
    <t>42- تعهدات، بدهی های احتمالی و دارایی های احتمالی</t>
  </si>
  <si>
    <t>42-1- تعهدات سرمایه ای ناشی از قراردادهای منعقده و مصوب در تاریخ صورت وضعیت مالی به شرح زیر است:</t>
  </si>
  <si>
    <t>42-2- بدهی های احتمالی شامل موارد زیر است :</t>
  </si>
  <si>
    <t>42-2-1 - دعوی حقوقی در تاریخ ... توسط ... علیه شرکت به مبلغ ... میلیون ریال در دادگاه مطرح گردیده که پیامدهای ناشی از آن در شرایط حاضر مشخص نمی باشد.</t>
  </si>
  <si>
    <t>42-3 - در تاریخ ... ادعایی بر علیه شرکت ... مبنی بر ورود خسارت به مبلغ ... میلیون ریال به ساختمان شرکت مطرح شده است که در حال بررسی است و وصول خسارت محتمل می باشد.</t>
  </si>
  <si>
    <t>43- رویدادهای بعد از تاریخ صورت وضعیت مالی</t>
  </si>
  <si>
    <t>43-1 - مجمع عمومی فوق العاده شرکت در تاریخ ..../.../ 3×13 تشکیل و به منظور تامین وجوه لازم جهت ..... افزایش سرمایه شرکت را به میزان .... میلیون ریال تصویب کرده است.</t>
  </si>
  <si>
    <t>43-2 - در تاریخ .....، انبار شرکت دچار آتش سوزی شده که از این بابت در حدود ... میلیون ریال به شرکت خسارت وارد گردیده است. لازم به ذکر است موجودی های مزبور در قبال آتش سوزی تحت پوشش بیمه قرار داشته است.</t>
  </si>
  <si>
    <t>44- سود سهام پیشنهادی</t>
  </si>
  <si>
    <t>44-1 - پیشنهاد هیات مدیره برای تقسیم سود، مبلغ ... میلیون ریال (مبلغ ... ریال برای هر سهم ) است.</t>
  </si>
  <si>
    <t>44-2 - هیات مدیره با توجه به وضعیت نقدینگی و توان پرداخت سود از جمله وضعیت نقدینگی در حال حاضر و در دوره پرداخت سود، منابع تامین وجوه نقد جهت پرداخت سود، درصد سود تقسیم شده در سال های گذشته، وضعیت پرداخت سود در سال های گذشته از حیث پرداخت به موقع آن طبق برنامه زمانبندی هیات مدیره، وضعیت پرداخت سود در سال های گذشته از حیث پرداخت آن ظرف مهلت قانونی و وضعیت انتقال سود به سرمایه از طریق افزایش سرمایه از محل مطالبات در سال های گذشته، ونیز با توجه به قوانین و مقررات موجود و برنامه های آتی شرکت، این پیشنهاد را ارائه نموده است.</t>
  </si>
  <si>
    <t>44-3 - منابع مالی لازم برای پرداخت سود از محل ...[ فعالیتهای عملیاتی، بازده سرمایه گذاری هاو ...] تأمین خواهد شد.</t>
  </si>
  <si>
    <t>18-1</t>
  </si>
  <si>
    <t xml:space="preserve"> به پیوست صورتهای مالی شرکت صندوق پژوهش و فناوری غیر دولتی ....(سهامی خاص) مربوط به سال مالي منتهی به .. اسفند ... اجزاي تشكيل دهنده صورت هاي مالي به قرار زير است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</si>
</sst>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_-;_-* #,##0.00\-;_-* &quot;-&quot;??_-;_-@_-"/>
    <numFmt numFmtId="165" formatCode="_(\ #,##0_);[Red]_(\(#,##0\);_(\ &quot;-&quot;_);_(@_)"/>
    <numFmt numFmtId="166" formatCode="_(* #,##0_);_(* \(#,##0\);_(* &quot;-&quot;??_);_(@_)"/>
    <numFmt numFmtId="167" formatCode="#,##0_-;[Red]\(#,##0\)"/>
    <numFmt numFmtId="168" formatCode="0.0"/>
    <numFmt numFmtId="169" formatCode="_(\ #\,##0_);[Red]_(\(#\,##0\);_(\ &quot;-&quot;_);_(@_)"/>
    <numFmt numFmtId="170" formatCode="_-* #,##0_-;_-* #,##0\-;_-* &quot;-&quot;??_-;_-@_-"/>
  </numFmts>
  <fonts count="51" x14ac:knownFonts="1">
    <font>
      <sz val="11"/>
      <color theme="1"/>
      <name val="Calibri"/>
      <family val="2"/>
      <charset val="178"/>
      <scheme val="minor"/>
    </font>
    <font>
      <b/>
      <u/>
      <sz val="12"/>
      <name val="B Nazanin"/>
      <charset val="178"/>
    </font>
    <font>
      <b/>
      <u/>
      <sz val="10"/>
      <name val="B Nazanin"/>
      <charset val="178"/>
    </font>
    <font>
      <b/>
      <sz val="10"/>
      <name val="B Nazanin"/>
      <charset val="178"/>
    </font>
    <font>
      <b/>
      <sz val="11"/>
      <name val="B Nazanin"/>
      <charset val="178"/>
    </font>
    <font>
      <b/>
      <sz val="9"/>
      <name val="B Nazanin"/>
      <charset val="178"/>
    </font>
    <font>
      <b/>
      <sz val="8"/>
      <name val="B Nazanin"/>
      <charset val="178"/>
    </font>
    <font>
      <b/>
      <sz val="12"/>
      <name val="B Nazanin"/>
      <charset val="178"/>
    </font>
    <font>
      <sz val="10"/>
      <name val="B Nazanin"/>
      <charset val="178"/>
    </font>
    <font>
      <sz val="12"/>
      <name val="B Nazanin"/>
      <charset val="178"/>
    </font>
    <font>
      <sz val="11"/>
      <name val="B Nazanin"/>
      <charset val="178"/>
    </font>
    <font>
      <sz val="9"/>
      <name val="B Nazanin"/>
      <charset val="178"/>
    </font>
    <font>
      <u/>
      <sz val="10"/>
      <name val="B Nazanin"/>
      <charset val="178"/>
    </font>
    <font>
      <b/>
      <u/>
      <sz val="11"/>
      <name val="B Nazanin"/>
      <charset val="178"/>
    </font>
    <font>
      <sz val="10"/>
      <name val="Arial"/>
      <family val="2"/>
    </font>
    <font>
      <b/>
      <sz val="13"/>
      <name val="B Nazanin"/>
      <charset val="178"/>
    </font>
    <font>
      <u/>
      <sz val="11"/>
      <name val="B Nazanin"/>
      <charset val="178"/>
    </font>
    <font>
      <sz val="10"/>
      <color indexed="8"/>
      <name val="B Nazanin"/>
      <charset val="178"/>
    </font>
    <font>
      <sz val="8"/>
      <name val="B Nazanin"/>
      <charset val="178"/>
    </font>
    <font>
      <b/>
      <u/>
      <sz val="9"/>
      <name val="B Nazanin"/>
      <charset val="178"/>
    </font>
    <font>
      <u/>
      <sz val="9"/>
      <name val="B Nazanin"/>
      <charset val="178"/>
    </font>
    <font>
      <sz val="9.5"/>
      <name val="B Nazanin"/>
      <charset val="178"/>
    </font>
    <font>
      <b/>
      <sz val="9.5"/>
      <name val="B Nazanin"/>
      <charset val="178"/>
    </font>
    <font>
      <b/>
      <sz val="10"/>
      <color indexed="60"/>
      <name val="B Nazanin"/>
      <charset val="178"/>
    </font>
    <font>
      <sz val="10"/>
      <color indexed="60"/>
      <name val="B Nazanin"/>
      <charset val="178"/>
    </font>
    <font>
      <b/>
      <sz val="10"/>
      <color indexed="10"/>
      <name val="B Nazanin"/>
      <charset val="178"/>
    </font>
    <font>
      <sz val="10"/>
      <color indexed="10"/>
      <name val="B Nazanin"/>
      <charset val="178"/>
    </font>
    <font>
      <sz val="9"/>
      <color indexed="81"/>
      <name val="Tahoma"/>
      <family val="2"/>
    </font>
    <font>
      <b/>
      <sz val="9"/>
      <color indexed="81"/>
      <name val="Tahoma"/>
      <family val="2"/>
    </font>
    <font>
      <sz val="11"/>
      <color theme="1"/>
      <name val="Calibri"/>
      <family val="2"/>
      <charset val="178"/>
      <scheme val="minor"/>
    </font>
    <font>
      <sz val="11"/>
      <color theme="1"/>
      <name val="Calibri"/>
      <family val="2"/>
      <scheme val="minor"/>
    </font>
    <font>
      <b/>
      <sz val="20"/>
      <color theme="1"/>
      <name val="B Nazanin"/>
      <charset val="178"/>
    </font>
    <font>
      <sz val="20"/>
      <color theme="1"/>
      <name val="Calibri"/>
      <family val="2"/>
      <charset val="178"/>
      <scheme val="minor"/>
    </font>
    <font>
      <sz val="11"/>
      <color theme="1"/>
      <name val="B Nazanin"/>
      <charset val="178"/>
    </font>
    <font>
      <b/>
      <sz val="11"/>
      <color theme="1"/>
      <name val="B Nazanin"/>
      <charset val="178"/>
    </font>
    <font>
      <sz val="10"/>
      <color theme="1"/>
      <name val="B Nazanin"/>
      <charset val="178"/>
    </font>
    <font>
      <b/>
      <sz val="10"/>
      <color theme="1"/>
      <name val="B Nazanin"/>
      <charset val="178"/>
    </font>
    <font>
      <sz val="11"/>
      <color theme="1"/>
      <name val="Wingdings 2"/>
      <family val="1"/>
      <charset val="2"/>
    </font>
    <font>
      <b/>
      <sz val="13"/>
      <color theme="1"/>
      <name val="B Nazanin"/>
      <charset val="178"/>
    </font>
    <font>
      <sz val="11"/>
      <color rgb="FFFF0000"/>
      <name val="B Nazanin"/>
      <charset val="178"/>
    </font>
    <font>
      <u/>
      <sz val="11"/>
      <color rgb="FFFF0000"/>
      <name val="B Nazanin"/>
      <charset val="178"/>
    </font>
    <font>
      <b/>
      <sz val="12"/>
      <color theme="1"/>
      <name val="B Nazanin"/>
      <charset val="178"/>
    </font>
    <font>
      <sz val="10"/>
      <color theme="1"/>
      <name val="Calibri"/>
      <family val="2"/>
      <charset val="178"/>
      <scheme val="minor"/>
    </font>
    <font>
      <sz val="9"/>
      <color theme="1"/>
      <name val="B Nazanin"/>
      <charset val="178"/>
    </font>
    <font>
      <b/>
      <sz val="9"/>
      <color theme="1"/>
      <name val="B Nazanin"/>
      <charset val="178"/>
    </font>
    <font>
      <u/>
      <sz val="10"/>
      <color rgb="FFFF0000"/>
      <name val="B Nazanin"/>
      <charset val="178"/>
    </font>
    <font>
      <sz val="9.5"/>
      <color theme="1"/>
      <name val="Calibri"/>
      <family val="2"/>
      <charset val="178"/>
      <scheme val="minor"/>
    </font>
    <font>
      <sz val="9.5"/>
      <color theme="1"/>
      <name val="B Nazanin"/>
      <charset val="178"/>
    </font>
    <font>
      <b/>
      <sz val="9.5"/>
      <color theme="1"/>
      <name val="B Nazanin"/>
      <charset val="178"/>
    </font>
    <font>
      <sz val="10"/>
      <color rgb="FFFF0000"/>
      <name val="B Nazanin"/>
      <charset val="178"/>
    </font>
    <font>
      <sz val="14"/>
      <color theme="1"/>
      <name val="B Zar"/>
      <charset val="178"/>
    </font>
  </fonts>
  <fills count="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7" tint="0.59999389629810485"/>
        <bgColor indexed="64"/>
      </patternFill>
    </fill>
    <fill>
      <patternFill patternType="solid">
        <fgColor rgb="FFFFFF00"/>
        <bgColor indexed="64"/>
      </patternFill>
    </fill>
    <fill>
      <patternFill patternType="solid">
        <fgColor theme="9" tint="0.59999389629810485"/>
        <bgColor indexed="64"/>
      </patternFill>
    </fill>
  </fills>
  <borders count="44">
    <border>
      <left/>
      <right/>
      <top/>
      <bottom/>
      <diagonal/>
    </border>
    <border>
      <left/>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right/>
      <top/>
      <bottom style="double">
        <color indexed="64"/>
      </bottom>
      <diagonal/>
    </border>
    <border>
      <left/>
      <right/>
      <top/>
      <bottom style="medium">
        <color indexed="64"/>
      </bottom>
      <diagonal/>
    </border>
    <border>
      <left/>
      <right/>
      <top style="double">
        <color indexed="64"/>
      </top>
      <bottom style="double">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style="medium">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s>
  <cellStyleXfs count="4">
    <xf numFmtId="0" fontId="0" fillId="0" borderId="0"/>
    <xf numFmtId="164" fontId="29" fillId="0" borderId="0" applyFont="0" applyFill="0" applyBorder="0" applyAlignment="0" applyProtection="0"/>
    <xf numFmtId="0" fontId="30" fillId="0" borderId="0"/>
    <xf numFmtId="0" fontId="14" fillId="0" borderId="0"/>
  </cellStyleXfs>
  <cellXfs count="1106">
    <xf numFmtId="0" fontId="0" fillId="0" borderId="0" xfId="0"/>
    <xf numFmtId="0" fontId="31" fillId="0" borderId="0" xfId="0" applyFont="1" applyAlignment="1">
      <alignment horizontal="center" vertical="center"/>
    </xf>
    <xf numFmtId="0" fontId="32" fillId="0" borderId="0" xfId="0" applyFont="1" applyAlignment="1">
      <alignment vertical="center"/>
    </xf>
    <xf numFmtId="0" fontId="33" fillId="0" borderId="0" xfId="0" applyFont="1" applyAlignment="1">
      <alignment horizontal="left" vertical="center"/>
    </xf>
    <xf numFmtId="165" fontId="4" fillId="2" borderId="0" xfId="0" applyNumberFormat="1" applyFont="1" applyFill="1" applyAlignment="1">
      <alignment horizontal="center" vertical="center" wrapText="1" readingOrder="2"/>
    </xf>
    <xf numFmtId="165" fontId="3" fillId="0" borderId="0" xfId="0" applyNumberFormat="1" applyFont="1" applyFill="1" applyAlignment="1">
      <alignment readingOrder="2"/>
    </xf>
    <xf numFmtId="165" fontId="4" fillId="2" borderId="1" xfId="0" applyNumberFormat="1" applyFont="1" applyFill="1" applyBorder="1" applyAlignment="1">
      <alignment horizontal="center" vertical="center" wrapText="1" readingOrder="2"/>
    </xf>
    <xf numFmtId="165" fontId="4" fillId="2" borderId="2" xfId="0" applyNumberFormat="1" applyFont="1" applyFill="1" applyBorder="1" applyAlignment="1">
      <alignment horizontal="center" vertical="center" wrapText="1" readingOrder="2"/>
    </xf>
    <xf numFmtId="0" fontId="8" fillId="0" borderId="0" xfId="0" applyFont="1" applyFill="1" applyAlignment="1">
      <alignment readingOrder="2"/>
    </xf>
    <xf numFmtId="0" fontId="8" fillId="2" borderId="0" xfId="0" applyFont="1" applyFill="1" applyAlignment="1">
      <alignment readingOrder="2"/>
    </xf>
    <xf numFmtId="0" fontId="4" fillId="2" borderId="3" xfId="0" applyFont="1" applyFill="1" applyBorder="1" applyAlignment="1">
      <alignment horizontal="center" vertical="center" readingOrder="2"/>
    </xf>
    <xf numFmtId="0" fontId="4" fillId="2" borderId="0" xfId="0" applyFont="1" applyFill="1" applyAlignment="1">
      <alignment horizontal="right" vertical="top" wrapText="1" readingOrder="2"/>
    </xf>
    <xf numFmtId="0" fontId="10" fillId="2" borderId="0" xfId="0" applyFont="1" applyFill="1" applyAlignment="1">
      <alignment readingOrder="2"/>
    </xf>
    <xf numFmtId="165" fontId="4" fillId="2" borderId="0" xfId="1" applyNumberFormat="1" applyFont="1" applyFill="1" applyAlignment="1">
      <alignment horizontal="center" vertical="center" wrapText="1" readingOrder="2"/>
    </xf>
    <xf numFmtId="165" fontId="10" fillId="2" borderId="0" xfId="0" applyNumberFormat="1" applyFont="1" applyFill="1" applyAlignment="1">
      <alignment horizontal="center" wrapText="1" readingOrder="2"/>
    </xf>
    <xf numFmtId="165" fontId="4" fillId="2" borderId="1" xfId="1" applyNumberFormat="1" applyFont="1" applyFill="1" applyBorder="1" applyAlignment="1">
      <alignment horizontal="center" vertical="center" wrapText="1" readingOrder="2"/>
    </xf>
    <xf numFmtId="165" fontId="4" fillId="2" borderId="3" xfId="1" applyNumberFormat="1" applyFont="1" applyFill="1" applyBorder="1" applyAlignment="1">
      <alignment horizontal="center" vertical="center" wrapText="1" readingOrder="2"/>
    </xf>
    <xf numFmtId="165" fontId="8" fillId="0" borderId="0" xfId="0" applyNumberFormat="1" applyFont="1" applyFill="1" applyAlignment="1">
      <alignment horizontal="center" vertical="center" readingOrder="2"/>
    </xf>
    <xf numFmtId="165" fontId="4" fillId="2" borderId="0" xfId="1" applyNumberFormat="1" applyFont="1" applyFill="1" applyBorder="1" applyAlignment="1">
      <alignment horizontal="center" vertical="center" wrapText="1" readingOrder="2"/>
    </xf>
    <xf numFmtId="165" fontId="4" fillId="2" borderId="0" xfId="0" applyNumberFormat="1" applyFont="1" applyFill="1" applyAlignment="1">
      <alignment horizontal="center" vertical="center" readingOrder="2"/>
    </xf>
    <xf numFmtId="165" fontId="4" fillId="0" borderId="0" xfId="0" applyNumberFormat="1" applyFont="1" applyFill="1" applyAlignment="1">
      <alignment horizontal="right" vertical="center" readingOrder="2"/>
    </xf>
    <xf numFmtId="0" fontId="6" fillId="2" borderId="0" xfId="0" applyFont="1" applyFill="1" applyBorder="1" applyAlignment="1">
      <alignment horizontal="center" vertical="center" readingOrder="2"/>
    </xf>
    <xf numFmtId="0" fontId="11" fillId="2" borderId="0" xfId="0" applyFont="1" applyFill="1" applyAlignment="1">
      <alignment horizontal="center" vertical="center" readingOrder="2"/>
    </xf>
    <xf numFmtId="167" fontId="4" fillId="2" borderId="0" xfId="0" applyNumberFormat="1" applyFont="1" applyFill="1" applyBorder="1" applyAlignment="1">
      <alignment horizontal="center" vertical="center" readingOrder="2"/>
    </xf>
    <xf numFmtId="165" fontId="3" fillId="2" borderId="0" xfId="0" applyNumberFormat="1" applyFont="1" applyFill="1" applyBorder="1" applyAlignment="1">
      <alignment horizontal="center" vertical="center" wrapText="1" readingOrder="2"/>
    </xf>
    <xf numFmtId="165" fontId="4" fillId="2" borderId="0" xfId="3" applyNumberFormat="1" applyFont="1" applyFill="1" applyBorder="1" applyAlignment="1">
      <alignment horizontal="center" vertical="center" wrapText="1" readingOrder="2"/>
    </xf>
    <xf numFmtId="165" fontId="8" fillId="0" borderId="0" xfId="0" applyNumberFormat="1" applyFont="1" applyFill="1" applyBorder="1" applyAlignment="1">
      <alignment vertical="center" readingOrder="2"/>
    </xf>
    <xf numFmtId="165" fontId="2" fillId="0" borderId="0" xfId="0" applyNumberFormat="1" applyFont="1" applyFill="1" applyAlignment="1">
      <alignment vertical="center" readingOrder="2"/>
    </xf>
    <xf numFmtId="165" fontId="2" fillId="0" borderId="0" xfId="1" applyNumberFormat="1" applyFont="1" applyFill="1" applyAlignment="1">
      <alignment vertical="center" readingOrder="2"/>
    </xf>
    <xf numFmtId="165" fontId="2" fillId="2" borderId="0" xfId="0" applyNumberFormat="1" applyFont="1" applyFill="1" applyAlignment="1">
      <alignment horizontal="center" vertical="center" readingOrder="2"/>
    </xf>
    <xf numFmtId="165" fontId="8" fillId="2" borderId="0" xfId="0" applyNumberFormat="1" applyFont="1" applyFill="1" applyAlignment="1">
      <alignment vertical="center" readingOrder="2"/>
    </xf>
    <xf numFmtId="165" fontId="10" fillId="2" borderId="0" xfId="0" applyNumberFormat="1" applyFont="1" applyFill="1" applyAlignment="1">
      <alignment vertical="center" readingOrder="2"/>
    </xf>
    <xf numFmtId="165" fontId="10" fillId="0" borderId="0" xfId="0" applyNumberFormat="1" applyFont="1" applyFill="1" applyAlignment="1">
      <alignment vertical="center" readingOrder="2"/>
    </xf>
    <xf numFmtId="165" fontId="4" fillId="0" borderId="0" xfId="0" applyNumberFormat="1" applyFont="1" applyFill="1" applyAlignment="1">
      <alignment vertical="center" readingOrder="2"/>
    </xf>
    <xf numFmtId="165" fontId="8" fillId="0" borderId="0" xfId="1" applyNumberFormat="1" applyFont="1" applyFill="1" applyAlignment="1">
      <alignment vertical="center" readingOrder="2"/>
    </xf>
    <xf numFmtId="165" fontId="8" fillId="0" borderId="0" xfId="0" applyNumberFormat="1" applyFont="1" applyFill="1" applyAlignment="1">
      <alignment vertical="center" readingOrder="2"/>
    </xf>
    <xf numFmtId="165" fontId="4" fillId="2" borderId="0" xfId="0" applyNumberFormat="1" applyFont="1" applyFill="1" applyAlignment="1">
      <alignment vertical="center" readingOrder="2"/>
    </xf>
    <xf numFmtId="165" fontId="8" fillId="2" borderId="0" xfId="0" applyNumberFormat="1" applyFont="1" applyFill="1" applyAlignment="1">
      <alignment horizontal="center" vertical="center" readingOrder="2"/>
    </xf>
    <xf numFmtId="165" fontId="8" fillId="2" borderId="0" xfId="0" applyNumberFormat="1" applyFont="1" applyFill="1" applyBorder="1" applyAlignment="1">
      <alignment vertical="center" readingOrder="2"/>
    </xf>
    <xf numFmtId="165" fontId="8" fillId="0" borderId="0" xfId="1" applyNumberFormat="1" applyFont="1" applyFill="1" applyBorder="1" applyAlignment="1">
      <alignment vertical="center" readingOrder="2"/>
    </xf>
    <xf numFmtId="165" fontId="10" fillId="2" borderId="0" xfId="0" applyNumberFormat="1" applyFont="1" applyFill="1" applyBorder="1" applyAlignment="1">
      <alignment vertical="center" readingOrder="2"/>
    </xf>
    <xf numFmtId="165" fontId="10" fillId="2" borderId="0" xfId="0" applyNumberFormat="1" applyFont="1" applyFill="1" applyBorder="1" applyAlignment="1">
      <alignment vertical="top" wrapText="1" readingOrder="2"/>
    </xf>
    <xf numFmtId="165" fontId="4" fillId="2" borderId="0" xfId="0" applyNumberFormat="1" applyFont="1" applyFill="1" applyBorder="1" applyAlignment="1">
      <alignment horizontal="center" vertical="center" readingOrder="2"/>
    </xf>
    <xf numFmtId="165" fontId="8" fillId="2" borderId="0" xfId="0" applyNumberFormat="1" applyFont="1" applyFill="1" applyBorder="1" applyAlignment="1">
      <alignment horizontal="center" readingOrder="2"/>
    </xf>
    <xf numFmtId="165" fontId="4" fillId="2" borderId="0" xfId="0" applyNumberFormat="1" applyFont="1" applyFill="1" applyBorder="1" applyAlignment="1">
      <alignment horizontal="center" wrapText="1" readingOrder="2"/>
    </xf>
    <xf numFmtId="0" fontId="4" fillId="2" borderId="3" xfId="0" applyNumberFormat="1" applyFont="1" applyFill="1" applyBorder="1" applyAlignment="1">
      <alignment horizontal="center" vertical="center" wrapText="1" readingOrder="2"/>
    </xf>
    <xf numFmtId="165" fontId="13" fillId="2" borderId="0" xfId="0" applyNumberFormat="1" applyFont="1" applyFill="1" applyAlignment="1">
      <alignment horizontal="center" vertical="center" readingOrder="2"/>
    </xf>
    <xf numFmtId="165" fontId="13" fillId="0" borderId="0" xfId="0" applyNumberFormat="1" applyFont="1" applyFill="1" applyAlignment="1">
      <alignment vertical="center" readingOrder="2"/>
    </xf>
    <xf numFmtId="165" fontId="13" fillId="0" borderId="0" xfId="1" applyNumberFormat="1" applyFont="1" applyFill="1" applyAlignment="1">
      <alignment vertical="center" readingOrder="2"/>
    </xf>
    <xf numFmtId="165" fontId="4" fillId="0" borderId="0" xfId="0" applyNumberFormat="1" applyFont="1" applyFill="1" applyAlignment="1">
      <alignment readingOrder="2"/>
    </xf>
    <xf numFmtId="0" fontId="8" fillId="2" borderId="0" xfId="0" applyNumberFormat="1" applyFont="1" applyFill="1" applyAlignment="1">
      <alignment vertical="center" readingOrder="2"/>
    </xf>
    <xf numFmtId="0" fontId="4" fillId="2" borderId="0" xfId="0" applyNumberFormat="1" applyFont="1" applyFill="1" applyAlignment="1">
      <alignment horizontal="center" vertical="center" readingOrder="2"/>
    </xf>
    <xf numFmtId="0" fontId="4" fillId="2" borderId="0" xfId="0" applyNumberFormat="1" applyFont="1" applyFill="1" applyBorder="1" applyAlignment="1">
      <alignment horizontal="center" vertical="center" wrapText="1" readingOrder="2"/>
    </xf>
    <xf numFmtId="0" fontId="8" fillId="0" borderId="0" xfId="0" applyNumberFormat="1" applyFont="1" applyFill="1" applyAlignment="1">
      <alignment vertical="center" readingOrder="2"/>
    </xf>
    <xf numFmtId="0" fontId="8" fillId="0" borderId="0" xfId="1" applyNumberFormat="1" applyFont="1" applyFill="1" applyAlignment="1">
      <alignment vertical="center" readingOrder="2"/>
    </xf>
    <xf numFmtId="0" fontId="8" fillId="2" borderId="0" xfId="0" applyNumberFormat="1" applyFont="1" applyFill="1" applyBorder="1" applyAlignment="1">
      <alignment vertical="center" readingOrder="2"/>
    </xf>
    <xf numFmtId="49" fontId="8" fillId="2" borderId="0" xfId="0" applyNumberFormat="1" applyFont="1" applyFill="1" applyAlignment="1">
      <alignment vertical="center" readingOrder="2"/>
    </xf>
    <xf numFmtId="49" fontId="8" fillId="0" borderId="0" xfId="0" applyNumberFormat="1" applyFont="1" applyFill="1" applyAlignment="1">
      <alignment vertical="center" readingOrder="2"/>
    </xf>
    <xf numFmtId="49" fontId="4" fillId="2" borderId="0" xfId="0" applyNumberFormat="1" applyFont="1" applyFill="1" applyAlignment="1">
      <alignment horizontal="left" vertical="center" readingOrder="2"/>
    </xf>
    <xf numFmtId="0" fontId="4" fillId="2" borderId="0" xfId="0" applyNumberFormat="1" applyFont="1" applyFill="1" applyBorder="1" applyAlignment="1">
      <alignment vertical="center" readingOrder="2"/>
    </xf>
    <xf numFmtId="0" fontId="4" fillId="2" borderId="0" xfId="0" applyNumberFormat="1" applyFont="1" applyFill="1" applyBorder="1" applyAlignment="1">
      <alignment vertical="center" wrapText="1" readingOrder="2"/>
    </xf>
    <xf numFmtId="165" fontId="8" fillId="0" borderId="0" xfId="0" applyNumberFormat="1" applyFont="1" applyFill="1" applyAlignment="1">
      <alignment horizontal="right" vertical="center" readingOrder="2"/>
    </xf>
    <xf numFmtId="0" fontId="8" fillId="0" borderId="0" xfId="0" applyNumberFormat="1" applyFont="1" applyFill="1" applyAlignment="1">
      <alignment horizontal="right" vertical="center" readingOrder="2"/>
    </xf>
    <xf numFmtId="165" fontId="3" fillId="0" borderId="0" xfId="0" applyNumberFormat="1" applyFont="1" applyFill="1" applyAlignment="1">
      <alignment horizontal="right" vertical="center" readingOrder="2"/>
    </xf>
    <xf numFmtId="165" fontId="8" fillId="0" borderId="3" xfId="0" applyNumberFormat="1" applyFont="1" applyFill="1" applyBorder="1" applyAlignment="1">
      <alignment vertical="center" readingOrder="2"/>
    </xf>
    <xf numFmtId="165" fontId="8" fillId="0" borderId="2" xfId="0" applyNumberFormat="1" applyFont="1" applyFill="1" applyBorder="1" applyAlignment="1">
      <alignment vertical="center" readingOrder="2"/>
    </xf>
    <xf numFmtId="49" fontId="8" fillId="2" borderId="0" xfId="0" applyNumberFormat="1" applyFont="1" applyFill="1" applyAlignment="1">
      <alignment horizontal="center" vertical="center" readingOrder="2"/>
    </xf>
    <xf numFmtId="165" fontId="8" fillId="0" borderId="0" xfId="1" applyNumberFormat="1" applyFont="1" applyFill="1" applyAlignment="1">
      <alignment horizontal="center" vertical="center" readingOrder="2"/>
    </xf>
    <xf numFmtId="49" fontId="8" fillId="0" borderId="0" xfId="0" applyNumberFormat="1" applyFont="1" applyFill="1" applyAlignment="1">
      <alignment horizontal="center" vertical="center" readingOrder="2"/>
    </xf>
    <xf numFmtId="165" fontId="3" fillId="0" borderId="0" xfId="0" applyNumberFormat="1" applyFont="1" applyFill="1" applyAlignment="1">
      <alignment horizontal="center" vertical="center" readingOrder="2"/>
    </xf>
    <xf numFmtId="49" fontId="7" fillId="2" borderId="0" xfId="0" applyNumberFormat="1" applyFont="1" applyFill="1" applyAlignment="1">
      <alignment horizontal="left" vertical="center" readingOrder="2"/>
    </xf>
    <xf numFmtId="165" fontId="9" fillId="0" borderId="0" xfId="0" applyNumberFormat="1" applyFont="1" applyFill="1" applyAlignment="1">
      <alignment vertical="center" readingOrder="2"/>
    </xf>
    <xf numFmtId="165" fontId="9" fillId="0" borderId="0" xfId="1" applyNumberFormat="1" applyFont="1" applyFill="1" applyAlignment="1">
      <alignment vertical="center" readingOrder="2"/>
    </xf>
    <xf numFmtId="165" fontId="8" fillId="0" borderId="1" xfId="0" applyNumberFormat="1" applyFont="1" applyFill="1" applyBorder="1" applyAlignment="1">
      <alignment vertical="center" readingOrder="2"/>
    </xf>
    <xf numFmtId="165" fontId="3" fillId="0" borderId="0" xfId="0" applyNumberFormat="1" applyFont="1" applyFill="1" applyAlignment="1">
      <alignment vertical="center" readingOrder="2"/>
    </xf>
    <xf numFmtId="49" fontId="4" fillId="0" borderId="0" xfId="0" applyNumberFormat="1" applyFont="1" applyFill="1" applyAlignment="1">
      <alignment vertical="center" readingOrder="2"/>
    </xf>
    <xf numFmtId="165" fontId="4" fillId="0" borderId="0" xfId="1" applyNumberFormat="1" applyFont="1" applyFill="1" applyAlignment="1">
      <alignment vertical="center" readingOrder="2"/>
    </xf>
    <xf numFmtId="165" fontId="3" fillId="0" borderId="0" xfId="0" applyNumberFormat="1" applyFont="1" applyFill="1" applyBorder="1" applyAlignment="1">
      <alignment vertical="center" readingOrder="2"/>
    </xf>
    <xf numFmtId="0" fontId="3" fillId="0" borderId="0" xfId="0" applyNumberFormat="1" applyFont="1" applyFill="1" applyAlignment="1">
      <alignment vertical="center" readingOrder="2"/>
    </xf>
    <xf numFmtId="165" fontId="1" fillId="2" borderId="0" xfId="0" applyNumberFormat="1" applyFont="1" applyFill="1" applyAlignment="1">
      <alignment horizontal="center" vertical="center" readingOrder="2"/>
    </xf>
    <xf numFmtId="165" fontId="1" fillId="0" borderId="0" xfId="0" applyNumberFormat="1" applyFont="1" applyFill="1" applyAlignment="1">
      <alignment vertical="center" readingOrder="2"/>
    </xf>
    <xf numFmtId="165" fontId="1" fillId="0" borderId="0" xfId="1" applyNumberFormat="1" applyFont="1" applyFill="1" applyAlignment="1">
      <alignment vertical="center" readingOrder="2"/>
    </xf>
    <xf numFmtId="165" fontId="7" fillId="0" borderId="0" xfId="0" applyNumberFormat="1" applyFont="1" applyFill="1" applyAlignment="1">
      <alignment readingOrder="2"/>
    </xf>
    <xf numFmtId="0" fontId="4" fillId="2" borderId="0" xfId="0" applyNumberFormat="1" applyFont="1" applyFill="1" applyAlignment="1">
      <alignment horizontal="right" vertical="center" readingOrder="2"/>
    </xf>
    <xf numFmtId="0" fontId="4" fillId="0" borderId="0" xfId="0" applyNumberFormat="1" applyFont="1" applyFill="1" applyBorder="1" applyAlignment="1">
      <alignment vertical="center" readingOrder="2"/>
    </xf>
    <xf numFmtId="0" fontId="3" fillId="0" borderId="0" xfId="0" applyNumberFormat="1" applyFont="1" applyFill="1" applyBorder="1" applyAlignment="1">
      <alignment vertical="center" readingOrder="2"/>
    </xf>
    <xf numFmtId="165" fontId="8" fillId="0" borderId="0" xfId="0" applyNumberFormat="1" applyFont="1" applyFill="1" applyBorder="1" applyAlignment="1">
      <alignment horizontal="center" vertical="center" readingOrder="2"/>
    </xf>
    <xf numFmtId="0" fontId="4" fillId="0" borderId="0" xfId="0" applyNumberFormat="1" applyFont="1" applyFill="1" applyAlignment="1">
      <alignment vertical="center" readingOrder="2"/>
    </xf>
    <xf numFmtId="0" fontId="3" fillId="2" borderId="0" xfId="0" applyNumberFormat="1" applyFont="1" applyFill="1" applyAlignment="1">
      <alignment horizontal="center" vertical="center" readingOrder="2"/>
    </xf>
    <xf numFmtId="0" fontId="3" fillId="2" borderId="0" xfId="0" applyNumberFormat="1" applyFont="1" applyFill="1" applyBorder="1" applyAlignment="1">
      <alignment horizontal="center" vertical="center" wrapText="1" readingOrder="2"/>
    </xf>
    <xf numFmtId="0" fontId="3" fillId="2" borderId="3" xfId="0" applyNumberFormat="1" applyFont="1" applyFill="1" applyBorder="1" applyAlignment="1">
      <alignment horizontal="center" vertical="center" wrapText="1" readingOrder="2"/>
    </xf>
    <xf numFmtId="49" fontId="3" fillId="2" borderId="0" xfId="0" applyNumberFormat="1" applyFont="1" applyFill="1" applyAlignment="1">
      <alignment horizontal="center" vertical="center" readingOrder="2"/>
    </xf>
    <xf numFmtId="0" fontId="3" fillId="2" borderId="0" xfId="0" applyNumberFormat="1" applyFont="1" applyFill="1" applyBorder="1" applyAlignment="1">
      <alignment horizontal="center" vertical="center" readingOrder="2"/>
    </xf>
    <xf numFmtId="0" fontId="3" fillId="0" borderId="0" xfId="0" applyNumberFormat="1" applyFont="1" applyFill="1" applyAlignment="1">
      <alignment horizontal="center" vertical="center" readingOrder="2"/>
    </xf>
    <xf numFmtId="0" fontId="3" fillId="0" borderId="0" xfId="1" applyNumberFormat="1" applyFont="1" applyFill="1" applyAlignment="1">
      <alignment horizontal="center" vertical="center" readingOrder="2"/>
    </xf>
    <xf numFmtId="165" fontId="4" fillId="0" borderId="0" xfId="0" applyNumberFormat="1" applyFont="1" applyFill="1" applyBorder="1" applyAlignment="1">
      <alignment vertical="center" readingOrder="2"/>
    </xf>
    <xf numFmtId="0" fontId="4" fillId="2" borderId="3" xfId="0" applyNumberFormat="1" applyFont="1" applyFill="1" applyBorder="1" applyAlignment="1">
      <alignment horizontal="center" vertical="center" readingOrder="2"/>
    </xf>
    <xf numFmtId="0" fontId="4" fillId="2" borderId="3" xfId="0" applyNumberFormat="1" applyFont="1" applyFill="1" applyBorder="1" applyAlignment="1">
      <alignment horizontal="center" vertical="center" wrapText="1" readingOrder="2"/>
    </xf>
    <xf numFmtId="165" fontId="7" fillId="2" borderId="0" xfId="0" applyNumberFormat="1" applyFont="1" applyFill="1" applyAlignment="1">
      <alignment horizontal="center" vertical="center" readingOrder="2"/>
    </xf>
    <xf numFmtId="0" fontId="4" fillId="2" borderId="0" xfId="0" applyNumberFormat="1" applyFont="1" applyFill="1" applyBorder="1" applyAlignment="1">
      <alignment horizontal="center" vertical="center" wrapText="1" readingOrder="2"/>
    </xf>
    <xf numFmtId="165" fontId="4" fillId="0" borderId="0" xfId="0" applyNumberFormat="1" applyFont="1" applyFill="1" applyAlignment="1">
      <alignment horizontal="center" vertical="center" readingOrder="2"/>
    </xf>
    <xf numFmtId="165" fontId="4" fillId="0" borderId="0" xfId="0" applyNumberFormat="1" applyFont="1" applyFill="1" applyBorder="1" applyAlignment="1">
      <alignment horizontal="center" vertical="center" readingOrder="2"/>
    </xf>
    <xf numFmtId="165" fontId="8" fillId="0" borderId="4" xfId="0" applyNumberFormat="1" applyFont="1" applyFill="1" applyBorder="1" applyAlignment="1">
      <alignment vertical="center" readingOrder="2"/>
    </xf>
    <xf numFmtId="165" fontId="8" fillId="0" borderId="5" xfId="0" applyNumberFormat="1" applyFont="1" applyFill="1" applyBorder="1" applyAlignment="1">
      <alignment vertical="center" readingOrder="2"/>
    </xf>
    <xf numFmtId="165" fontId="10" fillId="0" borderId="0" xfId="0" applyNumberFormat="1" applyFont="1" applyFill="1" applyBorder="1" applyAlignment="1">
      <alignment vertical="center" readingOrder="2"/>
    </xf>
    <xf numFmtId="165" fontId="10" fillId="0" borderId="0" xfId="1" applyNumberFormat="1" applyFont="1" applyFill="1" applyAlignment="1">
      <alignment vertical="center" readingOrder="2"/>
    </xf>
    <xf numFmtId="0" fontId="4" fillId="0" borderId="0" xfId="0" applyNumberFormat="1" applyFont="1" applyFill="1" applyAlignment="1">
      <alignment horizontal="center" vertical="center" readingOrder="2"/>
    </xf>
    <xf numFmtId="0" fontId="4" fillId="0" borderId="0" xfId="1" applyNumberFormat="1" applyFont="1" applyFill="1" applyAlignment="1">
      <alignment horizontal="center" vertical="center" readingOrder="2"/>
    </xf>
    <xf numFmtId="0" fontId="10" fillId="0" borderId="0" xfId="0" applyNumberFormat="1" applyFont="1" applyFill="1" applyAlignment="1">
      <alignment vertical="center" readingOrder="2"/>
    </xf>
    <xf numFmtId="0" fontId="7" fillId="0" borderId="0" xfId="0" applyNumberFormat="1" applyFont="1" applyFill="1" applyAlignment="1">
      <alignment horizontal="right" vertical="center" readingOrder="2"/>
    </xf>
    <xf numFmtId="165" fontId="9" fillId="0" borderId="0" xfId="0" applyNumberFormat="1" applyFont="1" applyFill="1" applyBorder="1" applyAlignment="1">
      <alignment vertical="center" readingOrder="2"/>
    </xf>
    <xf numFmtId="49" fontId="8" fillId="0" borderId="0" xfId="0" applyNumberFormat="1" applyFont="1" applyFill="1" applyBorder="1" applyAlignment="1">
      <alignment vertical="center" readingOrder="2"/>
    </xf>
    <xf numFmtId="0" fontId="10" fillId="0" borderId="0" xfId="0" applyNumberFormat="1" applyFont="1" applyFill="1" applyBorder="1" applyAlignment="1">
      <alignment horizontal="right" vertical="center" readingOrder="2"/>
    </xf>
    <xf numFmtId="0" fontId="10" fillId="2" borderId="0" xfId="0" applyNumberFormat="1" applyFont="1" applyFill="1" applyBorder="1" applyAlignment="1">
      <alignment horizontal="center" vertical="center" wrapText="1" readingOrder="2"/>
    </xf>
    <xf numFmtId="0" fontId="10" fillId="0" borderId="0" xfId="0" applyNumberFormat="1" applyFont="1" applyFill="1" applyBorder="1" applyAlignment="1">
      <alignment vertical="center" readingOrder="2"/>
    </xf>
    <xf numFmtId="49" fontId="10" fillId="0" borderId="0" xfId="0" applyNumberFormat="1" applyFont="1" applyFill="1" applyBorder="1" applyAlignment="1">
      <alignment vertical="center" readingOrder="2"/>
    </xf>
    <xf numFmtId="165" fontId="10" fillId="0" borderId="0" xfId="0" applyNumberFormat="1" applyFont="1" applyFill="1" applyBorder="1" applyAlignment="1">
      <alignment horizontal="center" vertical="center" readingOrder="2"/>
    </xf>
    <xf numFmtId="165" fontId="10" fillId="0" borderId="0" xfId="1" applyNumberFormat="1" applyFont="1" applyFill="1" applyBorder="1" applyAlignment="1">
      <alignment vertical="center" readingOrder="2"/>
    </xf>
    <xf numFmtId="165" fontId="10" fillId="0" borderId="3" xfId="0" applyNumberFormat="1" applyFont="1" applyFill="1" applyBorder="1" applyAlignment="1">
      <alignment vertical="center" readingOrder="2"/>
    </xf>
    <xf numFmtId="165" fontId="10" fillId="0" borderId="0" xfId="0" applyNumberFormat="1" applyFont="1" applyFill="1" applyAlignment="1">
      <alignment horizontal="center" vertical="center" readingOrder="2"/>
    </xf>
    <xf numFmtId="165" fontId="10" fillId="0" borderId="2" xfId="0" applyNumberFormat="1" applyFont="1" applyFill="1" applyBorder="1" applyAlignment="1">
      <alignment vertical="center" readingOrder="2"/>
    </xf>
    <xf numFmtId="49" fontId="4" fillId="2" borderId="0" xfId="0" applyNumberFormat="1" applyFont="1" applyFill="1" applyBorder="1" applyAlignment="1">
      <alignment horizontal="left" vertical="center" readingOrder="2"/>
    </xf>
    <xf numFmtId="49" fontId="10" fillId="0" borderId="0" xfId="0" applyNumberFormat="1" applyFont="1" applyFill="1" applyAlignment="1">
      <alignment vertical="center" readingOrder="2"/>
    </xf>
    <xf numFmtId="165" fontId="10" fillId="0" borderId="2" xfId="0" applyNumberFormat="1" applyFont="1" applyFill="1" applyBorder="1" applyAlignment="1">
      <alignment horizontal="center" vertical="center" readingOrder="2"/>
    </xf>
    <xf numFmtId="0" fontId="10" fillId="0" borderId="0" xfId="0" applyNumberFormat="1" applyFont="1" applyFill="1" applyAlignment="1">
      <alignment horizontal="right" vertical="center" readingOrder="2"/>
    </xf>
    <xf numFmtId="165" fontId="10" fillId="0" borderId="0" xfId="0" applyNumberFormat="1" applyFont="1" applyFill="1" applyBorder="1" applyAlignment="1">
      <alignment horizontal="right" vertical="center" readingOrder="2"/>
    </xf>
    <xf numFmtId="165" fontId="10" fillId="0" borderId="5" xfId="0" applyNumberFormat="1" applyFont="1" applyFill="1" applyBorder="1" applyAlignment="1">
      <alignment vertical="center" readingOrder="2"/>
    </xf>
    <xf numFmtId="165" fontId="10" fillId="0" borderId="4" xfId="0" applyNumberFormat="1" applyFont="1" applyFill="1" applyBorder="1" applyAlignment="1">
      <alignment vertical="center" readingOrder="2"/>
    </xf>
    <xf numFmtId="165" fontId="4" fillId="0" borderId="6" xfId="0" applyNumberFormat="1" applyFont="1" applyFill="1" applyBorder="1" applyAlignment="1">
      <alignment horizontal="center" vertical="center" readingOrder="2"/>
    </xf>
    <xf numFmtId="0" fontId="10" fillId="0" borderId="0" xfId="0" applyFont="1" applyFill="1" applyAlignment="1">
      <alignment readingOrder="2"/>
    </xf>
    <xf numFmtId="0" fontId="10" fillId="2" borderId="0" xfId="0" applyFont="1" applyFill="1" applyBorder="1" applyAlignment="1">
      <alignment horizontal="right" vertical="center" readingOrder="2"/>
    </xf>
    <xf numFmtId="0" fontId="4" fillId="2" borderId="0" xfId="0" applyFont="1" applyFill="1" applyBorder="1" applyAlignment="1">
      <alignment horizontal="right" vertical="center" readingOrder="2"/>
    </xf>
    <xf numFmtId="0" fontId="33" fillId="0" borderId="0" xfId="2" applyFont="1"/>
    <xf numFmtId="165" fontId="33" fillId="0" borderId="2" xfId="2" applyNumberFormat="1" applyFont="1" applyBorder="1" applyAlignment="1">
      <alignment horizontal="center"/>
    </xf>
    <xf numFmtId="165" fontId="33" fillId="0" borderId="3" xfId="2" applyNumberFormat="1" applyFont="1" applyBorder="1" applyAlignment="1">
      <alignment horizontal="center"/>
    </xf>
    <xf numFmtId="0" fontId="33" fillId="0" borderId="0" xfId="2" applyFont="1" applyBorder="1" applyAlignment="1">
      <alignment horizontal="right" vertical="center"/>
    </xf>
    <xf numFmtId="165" fontId="33" fillId="0" borderId="0" xfId="2" applyNumberFormat="1" applyFont="1" applyAlignment="1">
      <alignment horizontal="center"/>
    </xf>
    <xf numFmtId="0" fontId="33" fillId="0" borderId="0" xfId="2" applyFont="1" applyAlignment="1">
      <alignment horizontal="center" vertical="center"/>
    </xf>
    <xf numFmtId="0" fontId="33" fillId="0" borderId="0" xfId="2" applyFont="1" applyBorder="1" applyAlignment="1">
      <alignment horizontal="center" vertical="center"/>
    </xf>
    <xf numFmtId="0" fontId="34" fillId="0" borderId="0" xfId="2" applyFont="1" applyAlignment="1">
      <alignment horizontal="right" vertical="center" readingOrder="2"/>
    </xf>
    <xf numFmtId="0" fontId="33" fillId="0" borderId="0" xfId="2" applyFont="1" applyBorder="1" applyAlignment="1">
      <alignment horizontal="center" vertical="center" readingOrder="2"/>
    </xf>
    <xf numFmtId="0" fontId="33" fillId="0" borderId="0" xfId="2" applyFont="1" applyAlignment="1">
      <alignment vertical="center"/>
    </xf>
    <xf numFmtId="0" fontId="34" fillId="0" borderId="0" xfId="2" applyFont="1" applyAlignment="1">
      <alignment horizontal="right" readingOrder="2"/>
    </xf>
    <xf numFmtId="0" fontId="35" fillId="0" borderId="0" xfId="2" applyFont="1" applyAlignment="1">
      <alignment horizontal="right" vertical="center" wrapText="1" readingOrder="2"/>
    </xf>
    <xf numFmtId="0" fontId="33" fillId="0" borderId="0" xfId="2" applyFont="1" applyBorder="1" applyAlignment="1">
      <alignment vertical="center"/>
    </xf>
    <xf numFmtId="165" fontId="33" fillId="0" borderId="0" xfId="2" applyNumberFormat="1" applyFont="1" applyBorder="1" applyAlignment="1">
      <alignment horizontal="center" vertical="center"/>
    </xf>
    <xf numFmtId="165" fontId="33" fillId="0" borderId="2" xfId="2" applyNumberFormat="1" applyFont="1" applyBorder="1" applyAlignment="1">
      <alignment horizontal="center" vertical="center"/>
    </xf>
    <xf numFmtId="0" fontId="35" fillId="0" borderId="0" xfId="2" applyFont="1" applyBorder="1" applyAlignment="1">
      <alignment horizontal="center" vertical="center" wrapText="1"/>
    </xf>
    <xf numFmtId="0" fontId="35" fillId="0" borderId="3" xfId="2" applyFont="1" applyBorder="1" applyAlignment="1">
      <alignment horizontal="center" vertical="center" wrapText="1"/>
    </xf>
    <xf numFmtId="165" fontId="33" fillId="0" borderId="0" xfId="2" applyNumberFormat="1" applyFont="1" applyAlignment="1">
      <alignment horizontal="center" vertical="center"/>
    </xf>
    <xf numFmtId="0" fontId="35" fillId="0" borderId="0" xfId="2" applyFont="1" applyAlignment="1">
      <alignment vertical="center"/>
    </xf>
    <xf numFmtId="165" fontId="33" fillId="0" borderId="3" xfId="2" applyNumberFormat="1" applyFont="1" applyBorder="1" applyAlignment="1">
      <alignment horizontal="center" vertical="center"/>
    </xf>
    <xf numFmtId="0" fontId="35" fillId="0" borderId="0" xfId="2" applyFont="1" applyAlignment="1">
      <alignment horizontal="center" vertical="center" wrapText="1"/>
    </xf>
    <xf numFmtId="0" fontId="35" fillId="0" borderId="0" xfId="2" applyFont="1" applyBorder="1" applyAlignment="1">
      <alignment vertical="center"/>
    </xf>
    <xf numFmtId="165" fontId="33" fillId="0" borderId="0" xfId="2" applyNumberFormat="1" applyFont="1" applyBorder="1" applyAlignment="1">
      <alignment vertical="center"/>
    </xf>
    <xf numFmtId="165" fontId="33" fillId="0" borderId="4" xfId="2" applyNumberFormat="1" applyFont="1" applyBorder="1" applyAlignment="1">
      <alignment horizontal="center" vertical="center"/>
    </xf>
    <xf numFmtId="165" fontId="33" fillId="0" borderId="0" xfId="2" applyNumberFormat="1" applyFont="1" applyBorder="1" applyAlignment="1">
      <alignment horizontal="right" vertical="center"/>
    </xf>
    <xf numFmtId="0" fontId="33" fillId="0" borderId="0" xfId="2" applyFont="1" applyAlignment="1">
      <alignment horizontal="right" vertical="center"/>
    </xf>
    <xf numFmtId="0" fontId="34" fillId="0" borderId="0" xfId="2" applyFont="1" applyAlignment="1">
      <alignment vertical="center"/>
    </xf>
    <xf numFmtId="0" fontId="33" fillId="0" borderId="3" xfId="2" applyFont="1" applyBorder="1" applyAlignment="1">
      <alignment horizontal="center" vertical="center" wrapText="1"/>
    </xf>
    <xf numFmtId="0" fontId="33" fillId="0" borderId="0" xfId="2" applyFont="1" applyAlignment="1">
      <alignment horizontal="center" vertical="center" wrapText="1"/>
    </xf>
    <xf numFmtId="0" fontId="33" fillId="0" borderId="1" xfId="2" applyFont="1" applyBorder="1" applyAlignment="1">
      <alignment horizontal="center" vertical="center" wrapText="1"/>
    </xf>
    <xf numFmtId="0" fontId="33" fillId="0" borderId="0" xfId="2" applyFont="1" applyBorder="1" applyAlignment="1">
      <alignment horizontal="center" vertical="center" wrapText="1"/>
    </xf>
    <xf numFmtId="0" fontId="36" fillId="0" borderId="0" xfId="2" applyFont="1" applyBorder="1" applyAlignment="1">
      <alignment vertical="center"/>
    </xf>
    <xf numFmtId="165" fontId="33" fillId="0" borderId="1" xfId="2" applyNumberFormat="1" applyFont="1" applyBorder="1" applyAlignment="1">
      <alignment horizontal="center" vertical="center"/>
    </xf>
    <xf numFmtId="0" fontId="36" fillId="0" borderId="0" xfId="2" applyFont="1" applyAlignment="1">
      <alignment vertical="center"/>
    </xf>
    <xf numFmtId="165" fontId="36" fillId="0" borderId="1" xfId="2" applyNumberFormat="1" applyFont="1" applyBorder="1" applyAlignment="1">
      <alignment horizontal="center" vertical="center"/>
    </xf>
    <xf numFmtId="0" fontId="35" fillId="0" borderId="0" xfId="2" applyFont="1" applyAlignment="1">
      <alignment horizontal="right" vertical="top" wrapText="1" readingOrder="2"/>
    </xf>
    <xf numFmtId="165" fontId="33" fillId="0" borderId="0" xfId="2" applyNumberFormat="1" applyFont="1" applyBorder="1" applyAlignment="1">
      <alignment horizontal="center"/>
    </xf>
    <xf numFmtId="0" fontId="33" fillId="0" borderId="0" xfId="2" applyFont="1" applyBorder="1"/>
    <xf numFmtId="0" fontId="33" fillId="0" borderId="0" xfId="2" applyFont="1" applyBorder="1" applyAlignment="1">
      <alignment horizontal="right"/>
    </xf>
    <xf numFmtId="165" fontId="33" fillId="0" borderId="5" xfId="2" applyNumberFormat="1" applyFont="1" applyBorder="1" applyAlignment="1">
      <alignment horizontal="center"/>
    </xf>
    <xf numFmtId="165" fontId="33" fillId="0" borderId="7" xfId="2" applyNumberFormat="1" applyFont="1" applyBorder="1" applyAlignment="1">
      <alignment horizontal="center"/>
    </xf>
    <xf numFmtId="165" fontId="33" fillId="0" borderId="1" xfId="2" applyNumberFormat="1" applyFont="1" applyBorder="1" applyAlignment="1">
      <alignment horizontal="center"/>
    </xf>
    <xf numFmtId="0" fontId="33" fillId="0" borderId="2" xfId="2" applyFont="1" applyBorder="1"/>
    <xf numFmtId="165" fontId="33" fillId="0" borderId="8" xfId="2" applyNumberFormat="1" applyFont="1" applyBorder="1" applyAlignment="1">
      <alignment horizontal="center" vertical="center" wrapText="1"/>
    </xf>
    <xf numFmtId="165" fontId="33" fillId="0" borderId="9" xfId="2" applyNumberFormat="1" applyFont="1" applyBorder="1" applyAlignment="1">
      <alignment horizontal="center" vertical="center" wrapText="1"/>
    </xf>
    <xf numFmtId="165" fontId="33" fillId="0" borderId="10" xfId="2" applyNumberFormat="1" applyFont="1" applyBorder="1" applyAlignment="1">
      <alignment horizontal="center" vertical="center" wrapText="1"/>
    </xf>
    <xf numFmtId="165" fontId="33" fillId="0" borderId="11" xfId="2" applyNumberFormat="1" applyFont="1" applyBorder="1" applyAlignment="1">
      <alignment horizontal="center" vertical="center" wrapText="1"/>
    </xf>
    <xf numFmtId="165" fontId="33" fillId="0" borderId="12" xfId="2" applyNumberFormat="1" applyFont="1" applyBorder="1" applyAlignment="1">
      <alignment horizontal="center" vertical="center" wrapText="1"/>
    </xf>
    <xf numFmtId="165" fontId="33" fillId="0" borderId="13" xfId="2" applyNumberFormat="1" applyFont="1" applyBorder="1" applyAlignment="1">
      <alignment horizontal="center" vertical="center" wrapText="1"/>
    </xf>
    <xf numFmtId="165" fontId="37" fillId="0" borderId="14" xfId="2" applyNumberFormat="1" applyFont="1" applyBorder="1" applyAlignment="1">
      <alignment horizontal="center" vertical="center" wrapText="1"/>
    </xf>
    <xf numFmtId="165" fontId="33" fillId="0" borderId="15" xfId="2" applyNumberFormat="1" applyFont="1" applyBorder="1" applyAlignment="1">
      <alignment horizontal="center" vertical="center" wrapText="1"/>
    </xf>
    <xf numFmtId="165" fontId="33" fillId="0" borderId="14" xfId="2" applyNumberFormat="1" applyFont="1" applyBorder="1" applyAlignment="1">
      <alignment horizontal="center" vertical="center" wrapText="1"/>
    </xf>
    <xf numFmtId="165" fontId="33" fillId="0" borderId="16" xfId="2" applyNumberFormat="1" applyFont="1" applyBorder="1" applyAlignment="1">
      <alignment horizontal="center" vertical="center" wrapText="1"/>
    </xf>
    <xf numFmtId="165" fontId="33" fillId="0" borderId="17" xfId="2" applyNumberFormat="1" applyFont="1" applyBorder="1" applyAlignment="1">
      <alignment horizontal="center" vertical="center" wrapText="1"/>
    </xf>
    <xf numFmtId="165" fontId="33" fillId="0" borderId="18" xfId="2" applyNumberFormat="1" applyFont="1" applyBorder="1" applyAlignment="1">
      <alignment horizontal="center" vertical="center" wrapText="1"/>
    </xf>
    <xf numFmtId="165" fontId="33" fillId="0" borderId="19" xfId="2" applyNumberFormat="1" applyFont="1" applyBorder="1" applyAlignment="1">
      <alignment horizontal="center" vertical="center" wrapText="1"/>
    </xf>
    <xf numFmtId="165" fontId="37" fillId="0" borderId="19" xfId="2" applyNumberFormat="1" applyFont="1" applyBorder="1" applyAlignment="1">
      <alignment horizontal="center" vertical="center" wrapText="1"/>
    </xf>
    <xf numFmtId="0" fontId="34" fillId="0" borderId="20" xfId="2" applyFont="1" applyBorder="1" applyAlignment="1">
      <alignment horizontal="center" vertical="center" wrapText="1"/>
    </xf>
    <xf numFmtId="0" fontId="34" fillId="0" borderId="21" xfId="2" applyFont="1" applyBorder="1" applyAlignment="1">
      <alignment horizontal="center" vertical="center" wrapText="1"/>
    </xf>
    <xf numFmtId="0" fontId="34" fillId="0" borderId="22" xfId="2" applyFont="1" applyBorder="1" applyAlignment="1">
      <alignment horizontal="center" vertical="center" wrapText="1"/>
    </xf>
    <xf numFmtId="0" fontId="34" fillId="0" borderId="10" xfId="2" applyFont="1" applyBorder="1" applyAlignment="1">
      <alignment horizontal="center" vertical="center" wrapText="1"/>
    </xf>
    <xf numFmtId="0" fontId="34" fillId="0" borderId="11" xfId="2" applyFont="1" applyBorder="1" applyAlignment="1">
      <alignment horizontal="center" vertical="center" wrapText="1"/>
    </xf>
    <xf numFmtId="0" fontId="33" fillId="0" borderId="0" xfId="2" applyFont="1" applyAlignment="1">
      <alignment vertical="center" wrapText="1" readingOrder="2"/>
    </xf>
    <xf numFmtId="165" fontId="33" fillId="0" borderId="0" xfId="2" applyNumberFormat="1" applyFont="1" applyFill="1" applyBorder="1" applyAlignment="1">
      <alignment horizontal="center" vertical="center"/>
    </xf>
    <xf numFmtId="165" fontId="33" fillId="0" borderId="0" xfId="2" applyNumberFormat="1" applyFont="1" applyBorder="1" applyAlignment="1">
      <alignment horizontal="right" vertical="center" readingOrder="2"/>
    </xf>
    <xf numFmtId="0" fontId="35" fillId="0" borderId="0" xfId="2" applyFont="1" applyFill="1" applyBorder="1" applyAlignment="1">
      <alignment horizontal="center" vertical="center" wrapText="1"/>
    </xf>
    <xf numFmtId="0" fontId="33" fillId="0" borderId="3" xfId="2" applyFont="1" applyBorder="1" applyAlignment="1">
      <alignment vertical="center"/>
    </xf>
    <xf numFmtId="0" fontId="35" fillId="0" borderId="0" xfId="2" applyFont="1" applyAlignment="1">
      <alignment vertical="top" wrapText="1" readingOrder="2"/>
    </xf>
    <xf numFmtId="0" fontId="38" fillId="0" borderId="0" xfId="0" applyFont="1" applyAlignment="1">
      <alignment horizontal="center" vertical="center"/>
    </xf>
    <xf numFmtId="0" fontId="33" fillId="0" borderId="0" xfId="0" applyFont="1"/>
    <xf numFmtId="0" fontId="33" fillId="0" borderId="0" xfId="0" applyFont="1" applyAlignment="1"/>
    <xf numFmtId="165" fontId="4" fillId="2" borderId="0" xfId="0" applyNumberFormat="1" applyFont="1" applyFill="1" applyBorder="1" applyAlignment="1">
      <alignment horizontal="right" wrapText="1" readingOrder="2"/>
    </xf>
    <xf numFmtId="165" fontId="4" fillId="2" borderId="0" xfId="0" applyNumberFormat="1" applyFont="1" applyFill="1" applyBorder="1" applyAlignment="1">
      <alignment horizontal="center" readingOrder="2"/>
    </xf>
    <xf numFmtId="0" fontId="4" fillId="2" borderId="0" xfId="0" applyNumberFormat="1" applyFont="1" applyFill="1" applyAlignment="1">
      <alignment vertical="center" readingOrder="2"/>
    </xf>
    <xf numFmtId="0" fontId="4" fillId="2" borderId="3" xfId="0" applyFont="1" applyFill="1" applyBorder="1" applyAlignment="1">
      <alignment horizontal="center" vertical="center" wrapText="1" readingOrder="2"/>
    </xf>
    <xf numFmtId="0" fontId="4" fillId="2" borderId="0" xfId="0" applyFont="1" applyFill="1" applyAlignment="1">
      <alignment horizontal="center" vertical="center" readingOrder="2"/>
    </xf>
    <xf numFmtId="0" fontId="5" fillId="2" borderId="0" xfId="0" applyFont="1" applyFill="1" applyAlignment="1">
      <alignment readingOrder="2"/>
    </xf>
    <xf numFmtId="0" fontId="10" fillId="2" borderId="0" xfId="0" applyFont="1" applyFill="1" applyAlignment="1">
      <alignment horizontal="center" readingOrder="2"/>
    </xf>
    <xf numFmtId="0" fontId="10" fillId="2" borderId="0" xfId="0" applyFont="1" applyFill="1" applyAlignment="1">
      <alignment horizontal="center" vertical="center" readingOrder="2"/>
    </xf>
    <xf numFmtId="49" fontId="10" fillId="2" borderId="0" xfId="0" applyNumberFormat="1" applyFont="1" applyFill="1" applyAlignment="1">
      <alignment vertical="center" readingOrder="2"/>
    </xf>
    <xf numFmtId="165" fontId="10" fillId="2" borderId="0" xfId="0" applyNumberFormat="1" applyFont="1" applyFill="1" applyAlignment="1">
      <alignment horizontal="center" vertical="center" wrapText="1" readingOrder="2"/>
    </xf>
    <xf numFmtId="165" fontId="10" fillId="2" borderId="3" xfId="0" applyNumberFormat="1" applyFont="1" applyFill="1" applyBorder="1" applyAlignment="1">
      <alignment horizontal="center" vertical="center" readingOrder="2"/>
    </xf>
    <xf numFmtId="165" fontId="4" fillId="2" borderId="0" xfId="0" applyNumberFormat="1" applyFont="1" applyFill="1" applyBorder="1" applyAlignment="1">
      <alignment horizontal="right" vertical="center" readingOrder="2"/>
    </xf>
    <xf numFmtId="166" fontId="16" fillId="0" borderId="0" xfId="1" applyNumberFormat="1" applyFont="1" applyFill="1" applyBorder="1" applyAlignment="1">
      <alignment vertical="center" readingOrder="2"/>
    </xf>
    <xf numFmtId="0" fontId="16" fillId="0" borderId="0" xfId="0" applyFont="1" applyFill="1" applyBorder="1" applyAlignment="1">
      <alignment vertical="center" readingOrder="2"/>
    </xf>
    <xf numFmtId="0" fontId="10" fillId="0" borderId="0" xfId="0" applyFont="1" applyFill="1" applyBorder="1" applyAlignment="1">
      <alignment readingOrder="2"/>
    </xf>
    <xf numFmtId="0" fontId="10" fillId="2" borderId="0" xfId="0" applyFont="1" applyFill="1" applyBorder="1" applyAlignment="1">
      <alignment readingOrder="2"/>
    </xf>
    <xf numFmtId="165" fontId="10" fillId="2" borderId="0" xfId="0" applyNumberFormat="1" applyFont="1" applyFill="1" applyBorder="1" applyAlignment="1">
      <alignment readingOrder="2"/>
    </xf>
    <xf numFmtId="165" fontId="10" fillId="2" borderId="0" xfId="0" applyNumberFormat="1" applyFont="1" applyFill="1" applyBorder="1" applyAlignment="1">
      <alignment horizontal="center" readingOrder="2"/>
    </xf>
    <xf numFmtId="166" fontId="10" fillId="0" borderId="0" xfId="1" applyNumberFormat="1" applyFont="1" applyFill="1" applyBorder="1" applyAlignment="1">
      <alignment readingOrder="2"/>
    </xf>
    <xf numFmtId="0" fontId="10" fillId="2" borderId="0" xfId="0" applyFont="1" applyFill="1" applyBorder="1" applyAlignment="1">
      <alignment horizontal="center" readingOrder="2"/>
    </xf>
    <xf numFmtId="0" fontId="10" fillId="2" borderId="0" xfId="0" applyFont="1" applyFill="1" applyBorder="1" applyAlignment="1">
      <alignment horizontal="center" vertical="center" readingOrder="2"/>
    </xf>
    <xf numFmtId="165" fontId="10" fillId="2" borderId="0" xfId="0" applyNumberFormat="1" applyFont="1" applyFill="1" applyBorder="1" applyAlignment="1">
      <alignment horizontal="center" wrapText="1" readingOrder="2"/>
    </xf>
    <xf numFmtId="165" fontId="10" fillId="2" borderId="0" xfId="0" applyNumberFormat="1" applyFont="1" applyFill="1" applyBorder="1" applyAlignment="1">
      <alignment wrapText="1" readingOrder="2"/>
    </xf>
    <xf numFmtId="165" fontId="10" fillId="2" borderId="0" xfId="0" applyNumberFormat="1" applyFont="1" applyFill="1" applyBorder="1" applyAlignment="1">
      <alignment horizontal="center" vertical="center" readingOrder="2"/>
    </xf>
    <xf numFmtId="165" fontId="10" fillId="2" borderId="0" xfId="0" applyNumberFormat="1" applyFont="1" applyFill="1" applyBorder="1" applyAlignment="1">
      <alignment horizontal="right" vertical="center" wrapText="1" readingOrder="2"/>
    </xf>
    <xf numFmtId="165" fontId="10" fillId="2" borderId="0" xfId="0" applyNumberFormat="1" applyFont="1" applyFill="1" applyBorder="1" applyAlignment="1">
      <alignment horizontal="center" vertical="center" wrapText="1" readingOrder="2"/>
    </xf>
    <xf numFmtId="167" fontId="10" fillId="2" borderId="0" xfId="0" applyNumberFormat="1" applyFont="1" applyFill="1" applyBorder="1" applyAlignment="1">
      <alignment horizontal="center" vertical="center" wrapText="1" readingOrder="2"/>
    </xf>
    <xf numFmtId="165" fontId="10" fillId="0" borderId="0" xfId="0" applyNumberFormat="1" applyFont="1" applyFill="1" applyBorder="1" applyAlignment="1">
      <alignment readingOrder="2"/>
    </xf>
    <xf numFmtId="165" fontId="10" fillId="2" borderId="0" xfId="0" applyNumberFormat="1" applyFont="1" applyFill="1" applyBorder="1" applyAlignment="1">
      <alignment horizontal="right" wrapText="1" readingOrder="2"/>
    </xf>
    <xf numFmtId="165" fontId="10" fillId="2" borderId="3" xfId="0" applyNumberFormat="1" applyFont="1" applyFill="1" applyBorder="1" applyAlignment="1">
      <alignment horizontal="center" vertical="center" wrapText="1" readingOrder="2"/>
    </xf>
    <xf numFmtId="1" fontId="10" fillId="0" borderId="0" xfId="0" applyNumberFormat="1" applyFont="1" applyFill="1" applyBorder="1" applyAlignment="1">
      <alignment horizontal="center" readingOrder="2"/>
    </xf>
    <xf numFmtId="168" fontId="10" fillId="0" borderId="0" xfId="0" applyNumberFormat="1" applyFont="1" applyFill="1" applyBorder="1" applyAlignment="1">
      <alignment horizontal="center" readingOrder="2"/>
    </xf>
    <xf numFmtId="168" fontId="10" fillId="0" borderId="0" xfId="0" applyNumberFormat="1" applyFont="1" applyFill="1" applyBorder="1" applyAlignment="1">
      <alignment readingOrder="2"/>
    </xf>
    <xf numFmtId="165" fontId="10" fillId="2" borderId="0" xfId="1" applyNumberFormat="1" applyFont="1" applyFill="1" applyBorder="1" applyAlignment="1">
      <alignment horizontal="center" vertical="center" wrapText="1" readingOrder="2"/>
    </xf>
    <xf numFmtId="1" fontId="10" fillId="0" borderId="0" xfId="0" applyNumberFormat="1" applyFont="1" applyFill="1" applyBorder="1" applyAlignment="1">
      <alignment readingOrder="2"/>
    </xf>
    <xf numFmtId="165" fontId="10" fillId="2" borderId="3" xfId="1" applyNumberFormat="1" applyFont="1" applyFill="1" applyBorder="1" applyAlignment="1">
      <alignment horizontal="center" vertical="center" wrapText="1" readingOrder="2"/>
    </xf>
    <xf numFmtId="165" fontId="10" fillId="2" borderId="2" xfId="1" applyNumberFormat="1" applyFont="1" applyFill="1" applyBorder="1" applyAlignment="1">
      <alignment horizontal="center" vertical="center" wrapText="1" readingOrder="2"/>
    </xf>
    <xf numFmtId="165" fontId="10" fillId="2" borderId="0" xfId="0" applyNumberFormat="1" applyFont="1" applyFill="1" applyBorder="1" applyAlignment="1">
      <alignment vertical="center" wrapText="1" readingOrder="2"/>
    </xf>
    <xf numFmtId="167" fontId="10" fillId="2" borderId="0" xfId="0" applyNumberFormat="1" applyFont="1" applyFill="1" applyBorder="1" applyAlignment="1">
      <alignment vertical="center" wrapText="1" readingOrder="2"/>
    </xf>
    <xf numFmtId="166" fontId="10" fillId="0" borderId="0" xfId="0" applyNumberFormat="1" applyFont="1" applyFill="1" applyBorder="1" applyAlignment="1">
      <alignment readingOrder="2"/>
    </xf>
    <xf numFmtId="165" fontId="10" fillId="2" borderId="2" xfId="0" applyNumberFormat="1" applyFont="1" applyFill="1" applyBorder="1" applyAlignment="1">
      <alignment horizontal="center" vertical="center" wrapText="1" readingOrder="2"/>
    </xf>
    <xf numFmtId="166" fontId="16" fillId="0" borderId="0" xfId="1" applyNumberFormat="1" applyFont="1" applyFill="1" applyBorder="1" applyAlignment="1">
      <alignment vertical="center" wrapText="1" readingOrder="2"/>
    </xf>
    <xf numFmtId="3" fontId="16" fillId="0" borderId="0" xfId="0" applyNumberFormat="1" applyFont="1" applyFill="1" applyBorder="1" applyAlignment="1">
      <alignment vertical="center" wrapText="1" readingOrder="2"/>
    </xf>
    <xf numFmtId="0" fontId="12" fillId="2" borderId="0" xfId="0" applyFont="1" applyFill="1" applyAlignment="1">
      <alignment horizontal="center" vertical="center" readingOrder="2"/>
    </xf>
    <xf numFmtId="166" fontId="12" fillId="0" borderId="0" xfId="1" applyNumberFormat="1" applyFont="1" applyFill="1" applyAlignment="1">
      <alignment vertical="center" readingOrder="2"/>
    </xf>
    <xf numFmtId="0" fontId="12" fillId="0" borderId="0" xfId="0" applyFont="1" applyFill="1" applyAlignment="1">
      <alignment vertical="center" readingOrder="2"/>
    </xf>
    <xf numFmtId="166" fontId="8" fillId="0" borderId="0" xfId="1" applyNumberFormat="1" applyFont="1" applyFill="1" applyAlignment="1">
      <alignment readingOrder="2"/>
    </xf>
    <xf numFmtId="0" fontId="10" fillId="2" borderId="0" xfId="0" applyFont="1" applyFill="1" applyAlignment="1">
      <alignment vertical="top" readingOrder="2"/>
    </xf>
    <xf numFmtId="0" fontId="10" fillId="2" borderId="0" xfId="0" applyFont="1" applyFill="1" applyAlignment="1">
      <alignment horizontal="center" vertical="top" readingOrder="2"/>
    </xf>
    <xf numFmtId="166" fontId="10" fillId="0" borderId="0" xfId="1" applyNumberFormat="1" applyFont="1" applyFill="1" applyAlignment="1">
      <alignment vertical="top" readingOrder="2"/>
    </xf>
    <xf numFmtId="0" fontId="10" fillId="0" borderId="0" xfId="0" applyFont="1" applyFill="1" applyAlignment="1">
      <alignment vertical="top" readingOrder="2"/>
    </xf>
    <xf numFmtId="0" fontId="10" fillId="2" borderId="0" xfId="0" applyFont="1" applyFill="1" applyBorder="1" applyAlignment="1">
      <alignment horizontal="center" vertical="top" readingOrder="2"/>
    </xf>
    <xf numFmtId="0" fontId="10" fillId="2" borderId="0" xfId="0" applyFont="1" applyFill="1" applyAlignment="1">
      <alignment horizontal="right" vertical="top" wrapText="1" readingOrder="2"/>
    </xf>
    <xf numFmtId="167" fontId="10" fillId="2" borderId="0" xfId="0" applyNumberFormat="1" applyFont="1" applyFill="1" applyAlignment="1">
      <alignment horizontal="center" vertical="top" readingOrder="2"/>
    </xf>
    <xf numFmtId="167" fontId="10" fillId="2" borderId="0" xfId="0" applyNumberFormat="1" applyFont="1" applyFill="1" applyBorder="1" applyAlignment="1">
      <alignment horizontal="center" vertical="top" wrapText="1" readingOrder="2"/>
    </xf>
    <xf numFmtId="165" fontId="10" fillId="0" borderId="0" xfId="0" applyNumberFormat="1" applyFont="1" applyFill="1" applyAlignment="1">
      <alignment vertical="top" readingOrder="2"/>
    </xf>
    <xf numFmtId="3" fontId="10" fillId="2" borderId="0" xfId="0" applyNumberFormat="1" applyFont="1" applyFill="1" applyAlignment="1">
      <alignment horizontal="center" vertical="top" wrapText="1" readingOrder="2"/>
    </xf>
    <xf numFmtId="166" fontId="16" fillId="0" borderId="0" xfId="1" applyNumberFormat="1" applyFont="1" applyFill="1" applyAlignment="1">
      <alignment vertical="top" wrapText="1" readingOrder="2"/>
    </xf>
    <xf numFmtId="3" fontId="16" fillId="0" borderId="0" xfId="0" applyNumberFormat="1" applyFont="1" applyFill="1" applyAlignment="1">
      <alignment vertical="top" wrapText="1" readingOrder="2"/>
    </xf>
    <xf numFmtId="0" fontId="4" fillId="2" borderId="0" xfId="0" applyFont="1" applyFill="1" applyAlignment="1">
      <alignment vertical="top" readingOrder="2"/>
    </xf>
    <xf numFmtId="0" fontId="4" fillId="2" borderId="3" xfId="0" applyFont="1" applyFill="1" applyBorder="1" applyAlignment="1">
      <alignment horizontal="center" vertical="top" readingOrder="2"/>
    </xf>
    <xf numFmtId="0" fontId="4" fillId="2" borderId="0" xfId="0" applyFont="1" applyFill="1" applyAlignment="1">
      <alignment horizontal="center" vertical="top" readingOrder="2"/>
    </xf>
    <xf numFmtId="0" fontId="4" fillId="2" borderId="0" xfId="0" applyFont="1" applyFill="1" applyBorder="1" applyAlignment="1">
      <alignment horizontal="center" vertical="top" readingOrder="2"/>
    </xf>
    <xf numFmtId="166" fontId="4" fillId="0" borderId="0" xfId="1" applyNumberFormat="1" applyFont="1" applyFill="1" applyAlignment="1">
      <alignment vertical="top" readingOrder="2"/>
    </xf>
    <xf numFmtId="0" fontId="4" fillId="0" borderId="0" xfId="0" applyFont="1" applyFill="1" applyAlignment="1">
      <alignment vertical="top" readingOrder="2"/>
    </xf>
    <xf numFmtId="165" fontId="4" fillId="2" borderId="0" xfId="0" applyNumberFormat="1" applyFont="1" applyFill="1" applyAlignment="1">
      <alignment horizontal="center" readingOrder="2"/>
    </xf>
    <xf numFmtId="165" fontId="10" fillId="2" borderId="0" xfId="0" applyNumberFormat="1" applyFont="1" applyFill="1" applyAlignment="1">
      <alignment horizontal="center" readingOrder="2"/>
    </xf>
    <xf numFmtId="165" fontId="10" fillId="0" borderId="5" xfId="0" applyNumberFormat="1" applyFont="1" applyFill="1" applyBorder="1" applyAlignment="1">
      <alignment horizontal="center" vertical="center" readingOrder="2"/>
    </xf>
    <xf numFmtId="165" fontId="10" fillId="0" borderId="0" xfId="0" applyNumberFormat="1" applyFont="1" applyFill="1" applyAlignment="1">
      <alignment horizontal="center" readingOrder="2"/>
    </xf>
    <xf numFmtId="165" fontId="10" fillId="0" borderId="3" xfId="0" applyNumberFormat="1" applyFont="1" applyFill="1" applyBorder="1" applyAlignment="1">
      <alignment horizontal="center" readingOrder="2"/>
    </xf>
    <xf numFmtId="165" fontId="10" fillId="0" borderId="1" xfId="0" applyNumberFormat="1" applyFont="1" applyFill="1" applyBorder="1" applyAlignment="1">
      <alignment horizontal="center" readingOrder="2"/>
    </xf>
    <xf numFmtId="165" fontId="16" fillId="0" borderId="3" xfId="0" applyNumberFormat="1" applyFont="1" applyFill="1" applyBorder="1" applyAlignment="1">
      <alignment horizontal="center" readingOrder="2"/>
    </xf>
    <xf numFmtId="165" fontId="10" fillId="0" borderId="2" xfId="0" applyNumberFormat="1" applyFont="1" applyFill="1" applyBorder="1" applyAlignment="1">
      <alignment horizontal="center" readingOrder="2"/>
    </xf>
    <xf numFmtId="0" fontId="10" fillId="0" borderId="0" xfId="0" applyFont="1" applyFill="1" applyAlignment="1">
      <alignment horizontal="center" vertical="center" readingOrder="2"/>
    </xf>
    <xf numFmtId="0" fontId="39" fillId="0" borderId="0" xfId="0" applyFont="1" applyFill="1" applyAlignment="1">
      <alignment horizontal="center" vertical="center" readingOrder="2"/>
    </xf>
    <xf numFmtId="0" fontId="10" fillId="0" borderId="0" xfId="0" applyNumberFormat="1" applyFont="1" applyFill="1" applyAlignment="1">
      <alignment horizontal="center" vertical="center" readingOrder="2"/>
    </xf>
    <xf numFmtId="0" fontId="10" fillId="0" borderId="3" xfId="0" applyNumberFormat="1" applyFont="1" applyFill="1" applyBorder="1" applyAlignment="1">
      <alignment horizontal="center" vertical="center" readingOrder="2"/>
    </xf>
    <xf numFmtId="0" fontId="40" fillId="2" borderId="0" xfId="0" applyFont="1" applyFill="1" applyAlignment="1">
      <alignment horizontal="center" vertical="center" readingOrder="2"/>
    </xf>
    <xf numFmtId="165" fontId="10" fillId="2" borderId="0" xfId="0" applyNumberFormat="1" applyFont="1" applyFill="1" applyAlignment="1">
      <alignment horizontal="center" vertical="center" readingOrder="2"/>
    </xf>
    <xf numFmtId="0" fontId="10" fillId="2" borderId="0" xfId="0" applyFont="1" applyFill="1" applyAlignment="1">
      <alignment horizontal="center" vertical="top" readingOrder="2"/>
    </xf>
    <xf numFmtId="3" fontId="10" fillId="2" borderId="0" xfId="0" applyNumberFormat="1" applyFont="1" applyFill="1" applyAlignment="1">
      <alignment horizontal="center" vertical="top" wrapText="1" readingOrder="2"/>
    </xf>
    <xf numFmtId="49" fontId="10" fillId="0" borderId="0" xfId="0" applyNumberFormat="1" applyFont="1" applyFill="1" applyAlignment="1">
      <alignment horizontal="center" readingOrder="2"/>
    </xf>
    <xf numFmtId="165" fontId="10" fillId="2" borderId="0" xfId="0" applyNumberFormat="1" applyFont="1" applyFill="1" applyAlignment="1">
      <alignment horizontal="center" vertical="center" readingOrder="2"/>
    </xf>
    <xf numFmtId="49" fontId="10" fillId="0" borderId="0" xfId="0" applyNumberFormat="1" applyFont="1" applyFill="1" applyAlignment="1">
      <alignment horizontal="center" vertical="center" readingOrder="2"/>
    </xf>
    <xf numFmtId="0" fontId="33" fillId="0" borderId="0" xfId="0" applyFont="1" applyAlignment="1">
      <alignment horizontal="right"/>
    </xf>
    <xf numFmtId="0" fontId="4" fillId="2" borderId="0" xfId="0" applyFont="1" applyFill="1" applyAlignment="1">
      <alignment horizontal="center" vertical="center" readingOrder="2"/>
    </xf>
    <xf numFmtId="0" fontId="4" fillId="2" borderId="0" xfId="0" applyNumberFormat="1" applyFont="1" applyFill="1" applyAlignment="1">
      <alignment horizontal="right" vertical="center" readingOrder="2"/>
    </xf>
    <xf numFmtId="0" fontId="4" fillId="2" borderId="3" xfId="0" applyNumberFormat="1" applyFont="1" applyFill="1" applyBorder="1" applyAlignment="1">
      <alignment horizontal="center" vertical="center" wrapText="1" readingOrder="2"/>
    </xf>
    <xf numFmtId="0" fontId="4" fillId="2" borderId="0" xfId="0" applyNumberFormat="1" applyFont="1" applyFill="1" applyBorder="1" applyAlignment="1">
      <alignment horizontal="center" vertical="center" wrapText="1" readingOrder="2"/>
    </xf>
    <xf numFmtId="0" fontId="4" fillId="0" borderId="0" xfId="0" applyNumberFormat="1" applyFont="1" applyFill="1" applyAlignment="1">
      <alignment horizontal="right" vertical="center" readingOrder="2"/>
    </xf>
    <xf numFmtId="165" fontId="8" fillId="0" borderId="4" xfId="0" applyNumberFormat="1" applyFont="1" applyFill="1" applyBorder="1" applyAlignment="1">
      <alignment horizontal="center" vertical="center" readingOrder="2"/>
    </xf>
    <xf numFmtId="0" fontId="4" fillId="2" borderId="3" xfId="0" applyNumberFormat="1" applyFont="1" applyFill="1" applyBorder="1" applyAlignment="1">
      <alignment horizontal="center" vertical="center" readingOrder="2"/>
    </xf>
    <xf numFmtId="0" fontId="4" fillId="2" borderId="0" xfId="0" applyNumberFormat="1" applyFont="1" applyFill="1" applyBorder="1" applyAlignment="1">
      <alignment horizontal="center" vertical="center" readingOrder="2"/>
    </xf>
    <xf numFmtId="0" fontId="4" fillId="0" borderId="3" xfId="0" applyNumberFormat="1" applyFont="1" applyFill="1" applyBorder="1" applyAlignment="1">
      <alignment horizontal="center" vertical="center" readingOrder="2"/>
    </xf>
    <xf numFmtId="0" fontId="35" fillId="0" borderId="0" xfId="2" applyFont="1" applyAlignment="1">
      <alignment horizontal="right" vertical="top" wrapText="1" readingOrder="2"/>
    </xf>
    <xf numFmtId="0" fontId="33" fillId="0" borderId="3" xfId="2" applyFont="1" applyBorder="1" applyAlignment="1">
      <alignment horizontal="center" vertical="center"/>
    </xf>
    <xf numFmtId="0" fontId="33" fillId="0" borderId="0" xfId="2" applyFont="1" applyAlignment="1">
      <alignment horizontal="center" vertical="center"/>
    </xf>
    <xf numFmtId="0" fontId="33" fillId="0" borderId="0" xfId="2" applyFont="1" applyBorder="1" applyAlignment="1">
      <alignment horizontal="center" vertical="center"/>
    </xf>
    <xf numFmtId="165" fontId="13" fillId="0" borderId="0" xfId="1" applyNumberFormat="1" applyFont="1" applyFill="1" applyAlignment="1">
      <alignment horizontal="center" vertical="center" readingOrder="2"/>
    </xf>
    <xf numFmtId="165" fontId="4" fillId="0" borderId="0" xfId="0" applyNumberFormat="1" applyFont="1" applyFill="1" applyAlignment="1">
      <alignment horizontal="center" readingOrder="2"/>
    </xf>
    <xf numFmtId="165" fontId="10" fillId="2" borderId="1" xfId="0" applyNumberFormat="1" applyFont="1" applyFill="1" applyBorder="1" applyAlignment="1">
      <alignment horizontal="center" vertical="center" readingOrder="2"/>
    </xf>
    <xf numFmtId="49" fontId="10" fillId="2" borderId="0" xfId="0" applyNumberFormat="1" applyFont="1" applyFill="1" applyBorder="1" applyAlignment="1">
      <alignment vertical="center" readingOrder="2"/>
    </xf>
    <xf numFmtId="49" fontId="4" fillId="2" borderId="0" xfId="0" applyNumberFormat="1" applyFont="1" applyFill="1" applyBorder="1" applyAlignment="1">
      <alignment vertical="top" readingOrder="2"/>
    </xf>
    <xf numFmtId="165" fontId="4" fillId="2" borderId="0" xfId="0" applyNumberFormat="1" applyFont="1" applyFill="1" applyBorder="1" applyAlignment="1">
      <alignment vertical="top" wrapText="1" readingOrder="2"/>
    </xf>
    <xf numFmtId="165" fontId="10" fillId="2" borderId="0" xfId="0" applyNumberFormat="1" applyFont="1" applyFill="1" applyBorder="1" applyAlignment="1">
      <alignment horizontal="right" vertical="center" readingOrder="2"/>
    </xf>
    <xf numFmtId="165" fontId="10" fillId="2" borderId="2" xfId="0" applyNumberFormat="1" applyFont="1" applyFill="1" applyBorder="1" applyAlignment="1">
      <alignment horizontal="center" vertical="center" readingOrder="2"/>
    </xf>
    <xf numFmtId="165" fontId="4" fillId="2" borderId="0" xfId="0" applyNumberFormat="1" applyFont="1" applyFill="1" applyBorder="1" applyAlignment="1">
      <alignment vertical="top" readingOrder="2"/>
    </xf>
    <xf numFmtId="165" fontId="10" fillId="0" borderId="0" xfId="1" applyNumberFormat="1" applyFont="1" applyFill="1" applyBorder="1" applyAlignment="1">
      <alignment horizontal="right" vertical="center" readingOrder="2"/>
    </xf>
    <xf numFmtId="165" fontId="10" fillId="0" borderId="0" xfId="1" applyNumberFormat="1" applyFont="1" applyFill="1" applyAlignment="1">
      <alignment horizontal="center" vertical="center" readingOrder="2"/>
    </xf>
    <xf numFmtId="0" fontId="33" fillId="0" borderId="0" xfId="2" applyFont="1" applyAlignment="1">
      <alignment horizontal="center"/>
    </xf>
    <xf numFmtId="0" fontId="33" fillId="0" borderId="0" xfId="0" applyFont="1" applyBorder="1" applyAlignment="1">
      <alignment horizontal="center" vertical="center"/>
    </xf>
    <xf numFmtId="165" fontId="10" fillId="2" borderId="0" xfId="0" applyNumberFormat="1" applyFont="1" applyFill="1" applyBorder="1" applyAlignment="1">
      <alignment horizontal="center" vertical="center" wrapText="1" readingOrder="2"/>
    </xf>
    <xf numFmtId="165" fontId="10" fillId="2" borderId="0" xfId="0" applyNumberFormat="1" applyFont="1" applyFill="1" applyBorder="1" applyAlignment="1">
      <alignment horizontal="center" readingOrder="2"/>
    </xf>
    <xf numFmtId="165" fontId="10" fillId="2" borderId="0" xfId="0" applyNumberFormat="1" applyFont="1" applyFill="1" applyAlignment="1">
      <alignment horizontal="center" vertical="center" readingOrder="2"/>
    </xf>
    <xf numFmtId="0" fontId="33" fillId="0" borderId="0" xfId="0" applyFont="1" applyBorder="1" applyAlignment="1">
      <alignment horizontal="center"/>
    </xf>
    <xf numFmtId="0" fontId="10" fillId="2" borderId="0" xfId="0" applyFont="1" applyFill="1" applyAlignment="1">
      <alignment horizontal="center" vertical="center" readingOrder="2"/>
    </xf>
    <xf numFmtId="0" fontId="4" fillId="2" borderId="0" xfId="0" applyFont="1" applyFill="1" applyAlignment="1">
      <alignment horizontal="center" vertical="center" readingOrder="2"/>
    </xf>
    <xf numFmtId="165" fontId="4" fillId="2" borderId="0" xfId="0" applyNumberFormat="1" applyFont="1" applyFill="1" applyBorder="1" applyAlignment="1">
      <alignment horizontal="center" vertical="center" wrapText="1" readingOrder="2"/>
    </xf>
    <xf numFmtId="0" fontId="4" fillId="2" borderId="3" xfId="0" applyNumberFormat="1" applyFont="1" applyFill="1" applyBorder="1" applyAlignment="1">
      <alignment horizontal="center" vertical="center" wrapText="1" readingOrder="2"/>
    </xf>
    <xf numFmtId="165" fontId="4" fillId="2" borderId="3" xfId="0" applyNumberFormat="1" applyFont="1" applyFill="1" applyBorder="1" applyAlignment="1">
      <alignment horizontal="center" vertical="center" wrapText="1" readingOrder="2"/>
    </xf>
    <xf numFmtId="0" fontId="4" fillId="2" borderId="3" xfId="0" applyNumberFormat="1" applyFont="1" applyFill="1" applyBorder="1" applyAlignment="1">
      <alignment horizontal="center" vertical="center" readingOrder="2"/>
    </xf>
    <xf numFmtId="165" fontId="3" fillId="2" borderId="1" xfId="0" applyNumberFormat="1" applyFont="1" applyFill="1" applyBorder="1" applyAlignment="1">
      <alignment horizontal="center" vertical="center" wrapText="1" readingOrder="2"/>
    </xf>
    <xf numFmtId="165" fontId="4" fillId="2" borderId="0" xfId="0" applyNumberFormat="1" applyFont="1" applyFill="1" applyAlignment="1">
      <alignment horizontal="center" vertical="center" readingOrder="2"/>
    </xf>
    <xf numFmtId="0" fontId="10" fillId="2" borderId="0" xfId="0" applyNumberFormat="1" applyFont="1" applyFill="1" applyAlignment="1">
      <alignment vertical="center" readingOrder="2"/>
    </xf>
    <xf numFmtId="0" fontId="10" fillId="0" borderId="0" xfId="1" applyNumberFormat="1" applyFont="1" applyFill="1" applyAlignment="1">
      <alignment vertical="center" readingOrder="2"/>
    </xf>
    <xf numFmtId="165" fontId="8" fillId="2" borderId="0" xfId="0" applyNumberFormat="1" applyFont="1" applyFill="1" applyBorder="1" applyAlignment="1">
      <alignment horizontal="right" vertical="center" readingOrder="2"/>
    </xf>
    <xf numFmtId="0" fontId="10" fillId="2" borderId="0" xfId="0" applyNumberFormat="1" applyFont="1" applyFill="1" applyBorder="1" applyAlignment="1">
      <alignment vertical="center" readingOrder="2"/>
    </xf>
    <xf numFmtId="49" fontId="10" fillId="2" borderId="0" xfId="0" applyNumberFormat="1" applyFont="1" applyFill="1" applyAlignment="1">
      <alignment horizontal="center" vertical="center" readingOrder="2"/>
    </xf>
    <xf numFmtId="165" fontId="10" fillId="0" borderId="1" xfId="0" applyNumberFormat="1" applyFont="1" applyFill="1" applyBorder="1" applyAlignment="1">
      <alignment vertical="center" readingOrder="2"/>
    </xf>
    <xf numFmtId="165" fontId="10" fillId="0" borderId="3" xfId="0" applyNumberFormat="1" applyFont="1" applyFill="1" applyBorder="1" applyAlignment="1">
      <alignment horizontal="center" vertical="center" readingOrder="2"/>
    </xf>
    <xf numFmtId="49" fontId="3" fillId="2" borderId="0" xfId="0" applyNumberFormat="1" applyFont="1" applyFill="1" applyAlignment="1">
      <alignment horizontal="left" vertical="center" readingOrder="2"/>
    </xf>
    <xf numFmtId="0" fontId="3" fillId="2" borderId="0" xfId="0" applyNumberFormat="1" applyFont="1" applyFill="1" applyAlignment="1">
      <alignment horizontal="right" vertical="center" readingOrder="2"/>
    </xf>
    <xf numFmtId="165" fontId="10" fillId="0" borderId="23" xfId="0" applyNumberFormat="1" applyFont="1" applyFill="1" applyBorder="1" applyAlignment="1">
      <alignment vertical="center" readingOrder="2"/>
    </xf>
    <xf numFmtId="0" fontId="41" fillId="0" borderId="0" xfId="2" applyFont="1" applyAlignment="1"/>
    <xf numFmtId="0" fontId="41" fillId="0" borderId="0" xfId="2" applyFont="1" applyAlignment="1">
      <alignment wrapText="1"/>
    </xf>
    <xf numFmtId="0" fontId="8" fillId="2" borderId="0" xfId="0" applyFont="1" applyFill="1" applyBorder="1" applyAlignment="1">
      <alignment horizontal="center" vertical="center" readingOrder="2"/>
    </xf>
    <xf numFmtId="167" fontId="4" fillId="2" borderId="0" xfId="0" applyNumberFormat="1" applyFont="1" applyFill="1" applyBorder="1" applyAlignment="1">
      <alignment horizontal="right" vertical="center" readingOrder="2"/>
    </xf>
    <xf numFmtId="0" fontId="33" fillId="0" borderId="0" xfId="0" applyFont="1" applyBorder="1"/>
    <xf numFmtId="0" fontId="33" fillId="0" borderId="0" xfId="0" applyFont="1" applyBorder="1" applyAlignment="1"/>
    <xf numFmtId="0" fontId="33" fillId="0" borderId="0" xfId="0" applyFont="1" applyBorder="1" applyAlignment="1">
      <alignment horizontal="left"/>
    </xf>
    <xf numFmtId="0" fontId="7" fillId="2" borderId="0" xfId="0" applyFont="1" applyFill="1" applyBorder="1" applyAlignment="1">
      <alignment vertical="center" readingOrder="2"/>
    </xf>
    <xf numFmtId="0" fontId="10" fillId="2" borderId="3" xfId="0" applyFont="1" applyFill="1" applyBorder="1" applyAlignment="1">
      <alignment horizontal="right" vertical="center" readingOrder="2"/>
    </xf>
    <xf numFmtId="0" fontId="10" fillId="2" borderId="3" xfId="0" applyFont="1" applyFill="1" applyBorder="1" applyAlignment="1">
      <alignment readingOrder="2"/>
    </xf>
    <xf numFmtId="0" fontId="10" fillId="2" borderId="0" xfId="0" applyFont="1" applyFill="1" applyBorder="1" applyAlignment="1">
      <alignment vertical="center" readingOrder="2"/>
    </xf>
    <xf numFmtId="167" fontId="4" fillId="2" borderId="0" xfId="0" applyNumberFormat="1" applyFont="1" applyFill="1" applyBorder="1" applyAlignment="1">
      <alignment vertical="center" readingOrder="2"/>
    </xf>
    <xf numFmtId="0" fontId="10" fillId="2" borderId="3" xfId="0" applyFont="1" applyFill="1" applyBorder="1" applyAlignment="1">
      <alignment vertical="center" readingOrder="2"/>
    </xf>
    <xf numFmtId="0" fontId="34" fillId="0" borderId="0" xfId="0" applyFont="1" applyBorder="1" applyAlignment="1">
      <alignment horizontal="left"/>
    </xf>
    <xf numFmtId="0" fontId="34" fillId="0" borderId="0" xfId="0" applyFont="1" applyBorder="1"/>
    <xf numFmtId="0" fontId="4" fillId="2" borderId="0" xfId="0" applyFont="1" applyFill="1" applyBorder="1" applyAlignment="1">
      <alignment readingOrder="2"/>
    </xf>
    <xf numFmtId="0" fontId="3" fillId="2" borderId="0" xfId="0" applyFont="1" applyFill="1" applyBorder="1" applyAlignment="1">
      <alignment readingOrder="2"/>
    </xf>
    <xf numFmtId="49" fontId="34" fillId="0" borderId="0" xfId="0" applyNumberFormat="1" applyFont="1" applyBorder="1" applyAlignment="1">
      <alignment horizontal="left"/>
    </xf>
    <xf numFmtId="0" fontId="33" fillId="0" borderId="0" xfId="0" applyNumberFormat="1" applyFont="1" applyAlignment="1"/>
    <xf numFmtId="49" fontId="34" fillId="0" borderId="0" xfId="0" applyNumberFormat="1" applyFont="1" applyAlignment="1"/>
    <xf numFmtId="0" fontId="34" fillId="0" borderId="0" xfId="0" applyFont="1" applyAlignment="1"/>
    <xf numFmtId="0" fontId="10" fillId="0" borderId="0" xfId="0" applyFont="1" applyFill="1" applyAlignment="1">
      <alignment horizontal="center" readingOrder="2"/>
    </xf>
    <xf numFmtId="0" fontId="4" fillId="2" borderId="0" xfId="0" applyFont="1" applyFill="1" applyBorder="1" applyAlignment="1">
      <alignment horizontal="center" vertical="center" readingOrder="2"/>
    </xf>
    <xf numFmtId="0" fontId="34" fillId="0" borderId="0" xfId="0" applyFont="1"/>
    <xf numFmtId="0" fontId="42" fillId="0" borderId="0" xfId="0" applyFont="1"/>
    <xf numFmtId="167" fontId="3" fillId="2" borderId="0" xfId="0" applyNumberFormat="1" applyFont="1" applyFill="1" applyAlignment="1">
      <alignment horizontal="center" vertical="center" readingOrder="2"/>
    </xf>
    <xf numFmtId="165" fontId="3" fillId="2" borderId="0" xfId="0" applyNumberFormat="1" applyFont="1" applyFill="1" applyAlignment="1">
      <alignment horizontal="center" vertical="center" wrapText="1" readingOrder="2"/>
    </xf>
    <xf numFmtId="165" fontId="2" fillId="2" borderId="0" xfId="0" applyNumberFormat="1" applyFont="1" applyFill="1" applyAlignment="1">
      <alignment horizontal="center" vertical="center" wrapText="1" readingOrder="2"/>
    </xf>
    <xf numFmtId="165" fontId="3" fillId="2" borderId="3" xfId="0" applyNumberFormat="1" applyFont="1" applyFill="1" applyBorder="1" applyAlignment="1">
      <alignment horizontal="center" vertical="center" wrapText="1" readingOrder="2"/>
    </xf>
    <xf numFmtId="165" fontId="2" fillId="2" borderId="3" xfId="0" applyNumberFormat="1" applyFont="1" applyFill="1" applyBorder="1" applyAlignment="1">
      <alignment horizontal="center" vertical="center" wrapText="1" readingOrder="2"/>
    </xf>
    <xf numFmtId="0" fontId="8" fillId="2" borderId="0" xfId="0" applyFont="1" applyFill="1" applyAlignment="1">
      <alignment horizontal="right" vertical="center" readingOrder="2"/>
    </xf>
    <xf numFmtId="165" fontId="3" fillId="2" borderId="0" xfId="0" quotePrefix="1" applyNumberFormat="1" applyFont="1" applyFill="1" applyBorder="1" applyAlignment="1">
      <alignment horizontal="center" vertical="center" wrapText="1" readingOrder="2"/>
    </xf>
    <xf numFmtId="167" fontId="3" fillId="2" borderId="2" xfId="0" applyNumberFormat="1" applyFont="1" applyFill="1" applyBorder="1" applyAlignment="1">
      <alignment horizontal="center" vertical="center" readingOrder="2"/>
    </xf>
    <xf numFmtId="167" fontId="3" fillId="2" borderId="0" xfId="0" applyNumberFormat="1" applyFont="1" applyFill="1" applyBorder="1" applyAlignment="1">
      <alignment horizontal="center" vertical="center" readingOrder="2"/>
    </xf>
    <xf numFmtId="0" fontId="8" fillId="2" borderId="0" xfId="0" applyFont="1" applyFill="1" applyAlignment="1">
      <alignment horizontal="center" vertical="center" readingOrder="2"/>
    </xf>
    <xf numFmtId="0" fontId="34" fillId="0" borderId="0" xfId="0" applyFont="1" applyAlignment="1">
      <alignment horizontal="center" vertical="center"/>
    </xf>
    <xf numFmtId="0" fontId="33" fillId="0" borderId="0" xfId="0" applyFont="1" applyAlignment="1">
      <alignment horizontal="center" vertical="center"/>
    </xf>
    <xf numFmtId="0" fontId="33" fillId="0" borderId="0" xfId="0" applyFont="1" applyBorder="1" applyAlignment="1">
      <alignment horizontal="center" vertical="center"/>
    </xf>
    <xf numFmtId="0" fontId="33" fillId="0" borderId="0" xfId="0" applyFont="1" applyAlignment="1">
      <alignment horizontal="right" vertical="center"/>
    </xf>
    <xf numFmtId="0" fontId="33" fillId="0" borderId="0" xfId="0" applyFont="1" applyAlignment="1">
      <alignment vertical="center"/>
    </xf>
    <xf numFmtId="0" fontId="8" fillId="2" borderId="0" xfId="0" applyFont="1" applyFill="1" applyAlignment="1">
      <alignment horizontal="center" vertical="center" readingOrder="2"/>
    </xf>
    <xf numFmtId="165" fontId="7" fillId="2" borderId="0" xfId="0" applyNumberFormat="1" applyFont="1" applyFill="1" applyAlignment="1">
      <alignment horizontal="center" vertical="center" readingOrder="2"/>
    </xf>
    <xf numFmtId="0" fontId="4" fillId="2" borderId="3" xfId="0" applyNumberFormat="1" applyFont="1" applyFill="1" applyBorder="1" applyAlignment="1">
      <alignment horizontal="center" vertical="center" wrapText="1" readingOrder="2"/>
    </xf>
    <xf numFmtId="0" fontId="4" fillId="2" borderId="0" xfId="0" applyNumberFormat="1" applyFont="1" applyFill="1" applyBorder="1" applyAlignment="1">
      <alignment vertical="center" readingOrder="2"/>
    </xf>
    <xf numFmtId="0" fontId="4" fillId="2" borderId="0" xfId="0" applyNumberFormat="1" applyFont="1" applyFill="1" applyBorder="1" applyAlignment="1">
      <alignment horizontal="center" vertical="center" wrapText="1" readingOrder="2"/>
    </xf>
    <xf numFmtId="0" fontId="3" fillId="2" borderId="0" xfId="0" applyNumberFormat="1" applyFont="1" applyFill="1" applyBorder="1" applyAlignment="1">
      <alignment horizontal="center" vertical="center" readingOrder="2"/>
    </xf>
    <xf numFmtId="0" fontId="35" fillId="0" borderId="0" xfId="2" applyFont="1" applyAlignment="1">
      <alignment horizontal="right" vertical="top" wrapText="1" readingOrder="2"/>
    </xf>
    <xf numFmtId="0" fontId="35" fillId="0" borderId="0" xfId="2" applyFont="1" applyAlignment="1">
      <alignment horizontal="right" vertical="center" wrapText="1" readingOrder="2"/>
    </xf>
    <xf numFmtId="0" fontId="34" fillId="0" borderId="0" xfId="2" applyFont="1" applyAlignment="1">
      <alignment horizontal="right" vertical="top" wrapText="1" readingOrder="2"/>
    </xf>
    <xf numFmtId="49" fontId="8" fillId="2" borderId="0" xfId="0" applyNumberFormat="1" applyFont="1" applyFill="1" applyAlignment="1">
      <alignment vertical="center" readingOrder="2"/>
    </xf>
    <xf numFmtId="0" fontId="8" fillId="2" borderId="0" xfId="0" applyFont="1" applyFill="1" applyAlignment="1">
      <alignment horizontal="right" vertical="center" wrapText="1" readingOrder="2"/>
    </xf>
    <xf numFmtId="0" fontId="3" fillId="2" borderId="0" xfId="0" applyFont="1" applyFill="1" applyAlignment="1">
      <alignment vertical="center" readingOrder="2"/>
    </xf>
    <xf numFmtId="0" fontId="36" fillId="0" borderId="0" xfId="0" applyFont="1"/>
    <xf numFmtId="0" fontId="8" fillId="2" borderId="0" xfId="0" applyFont="1" applyFill="1" applyAlignment="1">
      <alignment vertical="center" readingOrder="2"/>
    </xf>
    <xf numFmtId="0" fontId="8" fillId="2" borderId="0" xfId="0" applyFont="1" applyFill="1" applyAlignment="1">
      <alignment horizontal="right" vertical="center" readingOrder="2"/>
    </xf>
    <xf numFmtId="0" fontId="35" fillId="0" borderId="0" xfId="0" applyFont="1"/>
    <xf numFmtId="0" fontId="3" fillId="2" borderId="0" xfId="0" applyFont="1" applyFill="1" applyAlignment="1">
      <alignment horizontal="left" vertical="center" readingOrder="2"/>
    </xf>
    <xf numFmtId="0" fontId="3" fillId="2" borderId="0" xfId="0" applyFont="1" applyFill="1" applyAlignment="1">
      <alignment horizontal="right" vertical="center" readingOrder="2"/>
    </xf>
    <xf numFmtId="0" fontId="8" fillId="2" borderId="0" xfId="0" applyFont="1" applyFill="1" applyAlignment="1">
      <alignment horizontal="left" vertical="center" readingOrder="2"/>
    </xf>
    <xf numFmtId="0" fontId="35" fillId="0" borderId="0" xfId="0" applyFont="1" applyAlignment="1">
      <alignment horizontal="right"/>
    </xf>
    <xf numFmtId="0" fontId="35" fillId="0" borderId="0" xfId="0" applyFont="1" applyAlignment="1">
      <alignment horizontal="left"/>
    </xf>
    <xf numFmtId="165" fontId="10" fillId="0" borderId="0" xfId="0" applyNumberFormat="1" applyFont="1" applyFill="1" applyBorder="1" applyAlignment="1">
      <alignment horizontal="center" readingOrder="2"/>
    </xf>
    <xf numFmtId="0" fontId="10" fillId="2" borderId="4" xfId="0" applyFont="1" applyFill="1" applyBorder="1" applyAlignment="1">
      <alignment horizontal="center" vertical="center" readingOrder="2"/>
    </xf>
    <xf numFmtId="165" fontId="10" fillId="2" borderId="1" xfId="0" applyNumberFormat="1" applyFont="1" applyFill="1" applyBorder="1" applyAlignment="1">
      <alignment horizontal="center" vertical="center" wrapText="1" readingOrder="2"/>
    </xf>
    <xf numFmtId="0" fontId="8" fillId="0" borderId="0" xfId="0" applyFont="1" applyFill="1" applyAlignment="1">
      <alignment horizontal="center" vertical="center" readingOrder="2"/>
    </xf>
    <xf numFmtId="166" fontId="8" fillId="0" borderId="0" xfId="1" applyNumberFormat="1" applyFont="1" applyFill="1" applyAlignment="1">
      <alignment horizontal="center" vertical="center" readingOrder="2"/>
    </xf>
    <xf numFmtId="0" fontId="5" fillId="2" borderId="0" xfId="0" applyFont="1" applyFill="1" applyAlignment="1">
      <alignment horizontal="center" vertical="center" readingOrder="2"/>
    </xf>
    <xf numFmtId="0" fontId="0" fillId="0" borderId="0" xfId="0" applyAlignment="1">
      <alignment horizontal="center" vertical="center"/>
    </xf>
    <xf numFmtId="167" fontId="3" fillId="2" borderId="0" xfId="0" applyNumberFormat="1" applyFont="1" applyFill="1" applyAlignment="1">
      <alignment horizontal="center" vertical="center" wrapText="1" readingOrder="2"/>
    </xf>
    <xf numFmtId="0" fontId="42" fillId="0" borderId="0" xfId="0" applyFont="1" applyAlignment="1">
      <alignment horizontal="center" vertical="center"/>
    </xf>
    <xf numFmtId="165" fontId="3" fillId="2" borderId="0" xfId="0" applyNumberFormat="1" applyFont="1" applyFill="1" applyBorder="1" applyAlignment="1">
      <alignment vertical="center" wrapText="1" readingOrder="2"/>
    </xf>
    <xf numFmtId="165" fontId="4" fillId="2" borderId="0" xfId="0" applyNumberFormat="1" applyFont="1" applyFill="1" applyAlignment="1">
      <alignment horizontal="center" wrapText="1" readingOrder="2"/>
    </xf>
    <xf numFmtId="165" fontId="4" fillId="2" borderId="0" xfId="3" applyNumberFormat="1" applyFont="1" applyFill="1" applyBorder="1" applyAlignment="1">
      <alignment horizontal="center" wrapText="1" readingOrder="2"/>
    </xf>
    <xf numFmtId="165" fontId="10" fillId="0" borderId="0" xfId="1" applyNumberFormat="1" applyFont="1" applyFill="1" applyAlignment="1">
      <alignment horizontal="center" readingOrder="2"/>
    </xf>
    <xf numFmtId="165" fontId="5" fillId="2" borderId="0" xfId="0" applyNumberFormat="1" applyFont="1" applyFill="1" applyBorder="1" applyAlignment="1">
      <alignment horizontal="center" wrapText="1" readingOrder="2"/>
    </xf>
    <xf numFmtId="165" fontId="5" fillId="2" borderId="1" xfId="0" applyNumberFormat="1" applyFont="1" applyFill="1" applyBorder="1" applyAlignment="1">
      <alignment horizontal="center" vertical="center" wrapText="1" readingOrder="2"/>
    </xf>
    <xf numFmtId="165" fontId="11" fillId="0" borderId="0" xfId="0" applyNumberFormat="1" applyFont="1" applyFill="1" applyAlignment="1">
      <alignment vertical="center" readingOrder="2"/>
    </xf>
    <xf numFmtId="165" fontId="11" fillId="2" borderId="0" xfId="0" applyNumberFormat="1" applyFont="1" applyFill="1" applyAlignment="1">
      <alignment vertical="center" readingOrder="2"/>
    </xf>
    <xf numFmtId="165" fontId="5" fillId="2" borderId="0" xfId="0" applyNumberFormat="1" applyFont="1" applyFill="1" applyAlignment="1">
      <alignment horizontal="center" vertical="center" readingOrder="2"/>
    </xf>
    <xf numFmtId="165" fontId="5" fillId="2" borderId="3" xfId="0" applyNumberFormat="1" applyFont="1" applyFill="1" applyBorder="1" applyAlignment="1">
      <alignment horizontal="center" vertical="center" wrapText="1" readingOrder="2"/>
    </xf>
    <xf numFmtId="165" fontId="5" fillId="2" borderId="0" xfId="0" applyNumberFormat="1" applyFont="1" applyFill="1" applyBorder="1" applyAlignment="1">
      <alignment horizontal="center" vertical="center" wrapText="1" readingOrder="2"/>
    </xf>
    <xf numFmtId="165" fontId="11" fillId="0" borderId="0" xfId="1" applyNumberFormat="1" applyFont="1" applyFill="1" applyAlignment="1">
      <alignment horizontal="center" vertical="center" readingOrder="2"/>
    </xf>
    <xf numFmtId="165" fontId="11" fillId="0" borderId="0" xfId="1" applyNumberFormat="1" applyFont="1" applyFill="1" applyAlignment="1">
      <alignment vertical="center" readingOrder="2"/>
    </xf>
    <xf numFmtId="165" fontId="8" fillId="2" borderId="0" xfId="0" applyNumberFormat="1" applyFont="1" applyFill="1" applyAlignment="1">
      <alignment horizontal="right" vertical="center" wrapText="1" readingOrder="2"/>
    </xf>
    <xf numFmtId="165" fontId="8" fillId="2" borderId="0" xfId="0" applyNumberFormat="1" applyFont="1" applyFill="1" applyAlignment="1">
      <alignment horizontal="right" vertical="center" readingOrder="2"/>
    </xf>
    <xf numFmtId="165" fontId="3" fillId="2" borderId="0" xfId="0" applyNumberFormat="1" applyFont="1" applyFill="1" applyAlignment="1">
      <alignment vertical="center" readingOrder="2"/>
    </xf>
    <xf numFmtId="165" fontId="3" fillId="2" borderId="0" xfId="0" applyNumberFormat="1" applyFont="1" applyFill="1" applyAlignment="1">
      <alignment horizontal="center" vertical="center" readingOrder="2"/>
    </xf>
    <xf numFmtId="165" fontId="3" fillId="2" borderId="2" xfId="0" applyNumberFormat="1" applyFont="1" applyFill="1" applyBorder="1" applyAlignment="1">
      <alignment horizontal="center" vertical="center" wrapText="1" readingOrder="2"/>
    </xf>
    <xf numFmtId="49" fontId="8" fillId="2" borderId="0" xfId="0" applyNumberFormat="1" applyFont="1" applyFill="1" applyBorder="1" applyAlignment="1">
      <alignment vertical="center" readingOrder="2"/>
    </xf>
    <xf numFmtId="165" fontId="3" fillId="2" borderId="7" xfId="0" applyNumberFormat="1" applyFont="1" applyFill="1" applyBorder="1" applyAlignment="1">
      <alignment horizontal="center" vertical="center" wrapText="1" readingOrder="2"/>
    </xf>
    <xf numFmtId="165" fontId="3" fillId="2" borderId="0" xfId="0" applyNumberFormat="1" applyFont="1" applyFill="1" applyBorder="1" applyAlignment="1">
      <alignment horizontal="center" wrapText="1" readingOrder="2"/>
    </xf>
    <xf numFmtId="49" fontId="3" fillId="2" borderId="0" xfId="0" applyNumberFormat="1" applyFont="1" applyFill="1" applyBorder="1" applyAlignment="1">
      <alignment horizontal="center" vertical="center" readingOrder="2"/>
    </xf>
    <xf numFmtId="49" fontId="3" fillId="2" borderId="0" xfId="0" applyNumberFormat="1" applyFont="1" applyFill="1" applyAlignment="1">
      <alignment horizontal="left" vertical="center"/>
    </xf>
    <xf numFmtId="165" fontId="8" fillId="0" borderId="0" xfId="1" applyNumberFormat="1" applyFont="1" applyFill="1" applyBorder="1" applyAlignment="1">
      <alignment horizontal="right" vertical="center" readingOrder="2"/>
    </xf>
    <xf numFmtId="165" fontId="3" fillId="2" borderId="0" xfId="0" applyNumberFormat="1" applyFont="1" applyFill="1" applyBorder="1" applyAlignment="1">
      <alignment horizontal="center" vertical="center" readingOrder="2"/>
    </xf>
    <xf numFmtId="165" fontId="3" fillId="2" borderId="0" xfId="0" applyNumberFormat="1" applyFont="1" applyFill="1" applyBorder="1" applyAlignment="1">
      <alignment horizontal="center" vertical="center" wrapText="1" readingOrder="2"/>
    </xf>
    <xf numFmtId="49" fontId="11" fillId="2" borderId="0" xfId="0" applyNumberFormat="1" applyFont="1" applyFill="1" applyAlignment="1">
      <alignment vertical="center" readingOrder="2"/>
    </xf>
    <xf numFmtId="165" fontId="11" fillId="2" borderId="0" xfId="0" applyNumberFormat="1" applyFont="1" applyFill="1" applyAlignment="1">
      <alignment horizontal="center" vertical="center" readingOrder="2"/>
    </xf>
    <xf numFmtId="165" fontId="5" fillId="2" borderId="0" xfId="0" applyNumberFormat="1" applyFont="1" applyFill="1" applyBorder="1" applyAlignment="1">
      <alignment vertical="center" wrapText="1" readingOrder="2"/>
    </xf>
    <xf numFmtId="0" fontId="5" fillId="2" borderId="0" xfId="0" applyNumberFormat="1" applyFont="1" applyFill="1" applyAlignment="1">
      <alignment horizontal="center" vertical="center" readingOrder="2"/>
    </xf>
    <xf numFmtId="0" fontId="11" fillId="2" borderId="0" xfId="0" applyNumberFormat="1" applyFont="1" applyFill="1" applyAlignment="1">
      <alignment vertical="center" readingOrder="2"/>
    </xf>
    <xf numFmtId="0" fontId="5" fillId="2" borderId="3" xfId="0" applyNumberFormat="1" applyFont="1" applyFill="1" applyBorder="1" applyAlignment="1">
      <alignment horizontal="center" vertical="center" wrapText="1" readingOrder="2"/>
    </xf>
    <xf numFmtId="0" fontId="5" fillId="2" borderId="0" xfId="0" applyNumberFormat="1" applyFont="1" applyFill="1" applyBorder="1" applyAlignment="1">
      <alignment horizontal="center" vertical="center" wrapText="1" readingOrder="2"/>
    </xf>
    <xf numFmtId="0" fontId="11" fillId="0" borderId="0" xfId="0" applyNumberFormat="1" applyFont="1" applyFill="1" applyAlignment="1">
      <alignment vertical="center" readingOrder="2"/>
    </xf>
    <xf numFmtId="0" fontId="11" fillId="0" borderId="0" xfId="1" applyNumberFormat="1" applyFont="1" applyFill="1" applyAlignment="1">
      <alignment vertical="center" readingOrder="2"/>
    </xf>
    <xf numFmtId="165" fontId="3" fillId="2" borderId="0" xfId="0" applyNumberFormat="1" applyFont="1" applyFill="1" applyAlignment="1">
      <alignment horizontal="right" vertical="center" readingOrder="2"/>
    </xf>
    <xf numFmtId="165" fontId="3" fillId="2" borderId="0" xfId="0" applyNumberFormat="1" applyFont="1" applyFill="1" applyBorder="1" applyAlignment="1">
      <alignment vertical="center" readingOrder="2"/>
    </xf>
    <xf numFmtId="0" fontId="3" fillId="2" borderId="0" xfId="0" applyNumberFormat="1" applyFont="1" applyFill="1" applyBorder="1" applyAlignment="1">
      <alignment vertical="center" readingOrder="2"/>
    </xf>
    <xf numFmtId="49" fontId="3" fillId="2" borderId="0" xfId="0" applyNumberFormat="1" applyFont="1" applyFill="1" applyAlignment="1">
      <alignment horizontal="left" vertical="top"/>
    </xf>
    <xf numFmtId="0" fontId="3" fillId="2" borderId="0" xfId="0" applyNumberFormat="1" applyFont="1" applyFill="1" applyBorder="1" applyAlignment="1">
      <alignment vertical="center" wrapText="1" readingOrder="2"/>
    </xf>
    <xf numFmtId="165" fontId="2" fillId="2" borderId="0" xfId="0" applyNumberFormat="1" applyFont="1" applyFill="1" applyAlignment="1">
      <alignment vertical="center" readingOrder="2"/>
    </xf>
    <xf numFmtId="49" fontId="11" fillId="2" borderId="0" xfId="0" applyNumberFormat="1" applyFont="1" applyFill="1" applyBorder="1" applyAlignment="1">
      <alignment vertical="center" readingOrder="2"/>
    </xf>
    <xf numFmtId="165" fontId="11" fillId="2" borderId="0" xfId="0" applyNumberFormat="1" applyFont="1" applyFill="1" applyBorder="1" applyAlignment="1">
      <alignment vertical="center" readingOrder="2"/>
    </xf>
    <xf numFmtId="165" fontId="11" fillId="0" borderId="0" xfId="0" applyNumberFormat="1" applyFont="1" applyFill="1" applyBorder="1" applyAlignment="1">
      <alignment vertical="center" readingOrder="2"/>
    </xf>
    <xf numFmtId="165" fontId="11" fillId="0" borderId="0" xfId="1" applyNumberFormat="1" applyFont="1" applyFill="1" applyBorder="1" applyAlignment="1">
      <alignment vertical="center" readingOrder="2"/>
    </xf>
    <xf numFmtId="0" fontId="11" fillId="2" borderId="0" xfId="0" applyNumberFormat="1" applyFont="1" applyFill="1" applyBorder="1" applyAlignment="1">
      <alignment horizontal="right" vertical="center" readingOrder="2"/>
    </xf>
    <xf numFmtId="165" fontId="11" fillId="2" borderId="0" xfId="0" applyNumberFormat="1" applyFont="1" applyFill="1" applyBorder="1" applyAlignment="1">
      <alignment horizontal="center" vertical="center" wrapText="1" readingOrder="2"/>
    </xf>
    <xf numFmtId="0" fontId="8" fillId="2" borderId="0" xfId="0" applyNumberFormat="1" applyFont="1" applyFill="1" applyBorder="1" applyAlignment="1">
      <alignment horizontal="center" vertical="center" wrapText="1" readingOrder="2"/>
    </xf>
    <xf numFmtId="49" fontId="5" fillId="2" borderId="0" xfId="0" applyNumberFormat="1" applyFont="1" applyFill="1" applyAlignment="1">
      <alignment vertical="center" readingOrder="2"/>
    </xf>
    <xf numFmtId="0" fontId="5" fillId="2" borderId="0" xfId="0" applyNumberFormat="1" applyFont="1" applyFill="1" applyAlignment="1">
      <alignment vertical="center" readingOrder="2"/>
    </xf>
    <xf numFmtId="0" fontId="5" fillId="0" borderId="0" xfId="0" applyNumberFormat="1" applyFont="1" applyFill="1" applyAlignment="1">
      <alignment vertical="center" readingOrder="2"/>
    </xf>
    <xf numFmtId="0" fontId="5" fillId="0" borderId="0" xfId="1" applyNumberFormat="1" applyFont="1" applyFill="1" applyAlignment="1">
      <alignment vertical="center" readingOrder="2"/>
    </xf>
    <xf numFmtId="165" fontId="5" fillId="0" borderId="0" xfId="0" applyNumberFormat="1" applyFont="1" applyFill="1" applyAlignment="1">
      <alignment horizontal="right" vertical="center" readingOrder="2"/>
    </xf>
    <xf numFmtId="0" fontId="34" fillId="0" borderId="3" xfId="2" applyFont="1" applyBorder="1" applyAlignment="1">
      <alignment horizontal="center" vertical="center"/>
    </xf>
    <xf numFmtId="0" fontId="34" fillId="0" borderId="0" xfId="2" applyFont="1" applyBorder="1" applyAlignment="1">
      <alignment horizontal="center" vertical="center"/>
    </xf>
    <xf numFmtId="0" fontId="43" fillId="0" borderId="0" xfId="2" applyFont="1"/>
    <xf numFmtId="0" fontId="43" fillId="0" borderId="0" xfId="2" applyFont="1" applyBorder="1" applyAlignment="1">
      <alignment horizontal="center" vertical="center"/>
    </xf>
    <xf numFmtId="0" fontId="44" fillId="0" borderId="3" xfId="2" applyFont="1" applyBorder="1" applyAlignment="1">
      <alignment horizontal="center" vertical="center" wrapText="1"/>
    </xf>
    <xf numFmtId="0" fontId="44" fillId="0" borderId="0" xfId="2" applyFont="1" applyBorder="1" applyAlignment="1">
      <alignment horizontal="center" vertical="center" wrapText="1"/>
    </xf>
    <xf numFmtId="0" fontId="43" fillId="0" borderId="0" xfId="2" applyFont="1" applyAlignment="1">
      <alignment horizontal="center" vertical="center"/>
    </xf>
    <xf numFmtId="0" fontId="33" fillId="0" borderId="0" xfId="2" applyFont="1" applyAlignment="1">
      <alignment horizontal="right"/>
    </xf>
    <xf numFmtId="0" fontId="36" fillId="0" borderId="0" xfId="2" applyFont="1" applyAlignment="1">
      <alignment horizontal="right" vertical="top" wrapText="1" readingOrder="2"/>
    </xf>
    <xf numFmtId="0" fontId="34" fillId="0" borderId="0" xfId="2" applyFont="1"/>
    <xf numFmtId="0" fontId="34" fillId="0" borderId="0" xfId="2" applyFont="1" applyAlignment="1">
      <alignment vertical="top" wrapText="1" readingOrder="2"/>
    </xf>
    <xf numFmtId="0" fontId="36" fillId="0" borderId="0" xfId="2" applyFont="1"/>
    <xf numFmtId="0" fontId="36" fillId="0" borderId="0" xfId="2" applyFont="1" applyBorder="1" applyAlignment="1">
      <alignment horizontal="center" vertical="center"/>
    </xf>
    <xf numFmtId="0" fontId="36" fillId="0" borderId="3" xfId="2" applyFont="1" applyBorder="1" applyAlignment="1">
      <alignment horizontal="center" vertical="center"/>
    </xf>
    <xf numFmtId="0" fontId="43" fillId="0" borderId="0" xfId="2" applyFont="1" applyAlignment="1">
      <alignment vertical="center"/>
    </xf>
    <xf numFmtId="0" fontId="43" fillId="0" borderId="0" xfId="2" applyFont="1" applyBorder="1" applyAlignment="1">
      <alignment horizontal="center" vertical="center" wrapText="1"/>
    </xf>
    <xf numFmtId="0" fontId="44" fillId="0" borderId="0" xfId="2" applyFont="1" applyAlignment="1">
      <alignment vertical="center"/>
    </xf>
    <xf numFmtId="0" fontId="44" fillId="0" borderId="0" xfId="2" applyFont="1" applyAlignment="1">
      <alignment horizontal="center" vertical="center" wrapText="1"/>
    </xf>
    <xf numFmtId="0" fontId="3" fillId="2" borderId="0" xfId="0" applyFont="1" applyFill="1" applyAlignment="1">
      <alignment horizontal="center" readingOrder="2"/>
    </xf>
    <xf numFmtId="0" fontId="8" fillId="2" borderId="0" xfId="0" applyFont="1" applyFill="1" applyAlignment="1">
      <alignment horizontal="center" readingOrder="2"/>
    </xf>
    <xf numFmtId="0" fontId="8" fillId="0" borderId="0" xfId="0" applyFont="1" applyFill="1" applyAlignment="1">
      <alignment horizontal="center" readingOrder="2"/>
    </xf>
    <xf numFmtId="0" fontId="3" fillId="0" borderId="0" xfId="0" applyFont="1" applyFill="1" applyAlignment="1">
      <alignment readingOrder="2"/>
    </xf>
    <xf numFmtId="0" fontId="3" fillId="2" borderId="0" xfId="0" applyFont="1" applyFill="1" applyAlignment="1">
      <alignment horizontal="center" vertical="center" wrapText="1" readingOrder="2"/>
    </xf>
    <xf numFmtId="0" fontId="8" fillId="0" borderId="0" xfId="0" applyFont="1" applyFill="1" applyAlignment="1">
      <alignment horizontal="right" vertical="center" wrapText="1" readingOrder="2"/>
    </xf>
    <xf numFmtId="0" fontId="3" fillId="0" borderId="0" xfId="0" applyFont="1" applyFill="1" applyAlignment="1">
      <alignment horizontal="right" vertical="center" wrapText="1" readingOrder="2"/>
    </xf>
    <xf numFmtId="0" fontId="11" fillId="0" borderId="0" xfId="0" applyFont="1" applyFill="1" applyAlignment="1">
      <alignment horizontal="center" vertical="center" wrapText="1" readingOrder="2"/>
    </xf>
    <xf numFmtId="0" fontId="5" fillId="0" borderId="3" xfId="0" applyFont="1" applyFill="1" applyBorder="1" applyAlignment="1">
      <alignment horizontal="center" vertical="center" wrapText="1" readingOrder="2"/>
    </xf>
    <xf numFmtId="0" fontId="5" fillId="0" borderId="0" xfId="0" applyFont="1" applyFill="1" applyAlignment="1">
      <alignment horizontal="center" vertical="center" wrapText="1" readingOrder="2"/>
    </xf>
    <xf numFmtId="0" fontId="4" fillId="2" borderId="0" xfId="0" applyFont="1" applyFill="1" applyAlignment="1">
      <alignment horizontal="right" vertical="center" readingOrder="2"/>
    </xf>
    <xf numFmtId="0" fontId="3" fillId="2" borderId="3" xfId="0" applyFont="1" applyFill="1" applyBorder="1" applyAlignment="1">
      <alignment horizontal="center" vertical="center" readingOrder="2"/>
    </xf>
    <xf numFmtId="0" fontId="11" fillId="2" borderId="0" xfId="0" applyFont="1" applyFill="1" applyBorder="1" applyAlignment="1">
      <alignment horizontal="center" vertical="center" readingOrder="2"/>
    </xf>
    <xf numFmtId="167" fontId="3" fillId="2" borderId="0" xfId="0" applyNumberFormat="1" applyFont="1" applyFill="1" applyBorder="1" applyAlignment="1">
      <alignment horizontal="center" vertical="center" wrapText="1" readingOrder="2"/>
    </xf>
    <xf numFmtId="0" fontId="42" fillId="0" borderId="0" xfId="0" applyFont="1" applyBorder="1" applyAlignment="1">
      <alignment horizontal="center" vertical="center"/>
    </xf>
    <xf numFmtId="0" fontId="0" fillId="0" borderId="0" xfId="0" applyBorder="1" applyAlignment="1">
      <alignment horizontal="center" vertical="center"/>
    </xf>
    <xf numFmtId="0" fontId="3" fillId="2" borderId="3" xfId="0" applyFont="1" applyFill="1" applyBorder="1" applyAlignment="1">
      <alignment horizontal="center" vertical="center" wrapText="1" readingOrder="2"/>
    </xf>
    <xf numFmtId="0" fontId="3" fillId="2" borderId="0" xfId="0" applyFont="1" applyFill="1" applyBorder="1" applyAlignment="1">
      <alignment vertical="center" wrapText="1" readingOrder="2"/>
    </xf>
    <xf numFmtId="0" fontId="44" fillId="0" borderId="0" xfId="0" applyFont="1" applyAlignment="1">
      <alignment horizontal="center" vertical="center"/>
    </xf>
    <xf numFmtId="0" fontId="44" fillId="0" borderId="3" xfId="0" applyFont="1" applyBorder="1" applyAlignment="1">
      <alignment horizontal="center" vertical="center"/>
    </xf>
    <xf numFmtId="0" fontId="35" fillId="0" borderId="0" xfId="0" applyFont="1" applyAlignment="1">
      <alignment horizontal="center" vertical="center"/>
    </xf>
    <xf numFmtId="0" fontId="35" fillId="0" borderId="4" xfId="0" applyNumberFormat="1" applyFont="1" applyBorder="1" applyAlignment="1">
      <alignment horizontal="center" vertical="center"/>
    </xf>
    <xf numFmtId="0" fontId="35" fillId="0" borderId="4" xfId="0" applyNumberFormat="1" applyFont="1" applyBorder="1" applyAlignment="1">
      <alignment horizontal="center" vertical="center" readingOrder="2"/>
    </xf>
    <xf numFmtId="0" fontId="35" fillId="0" borderId="4" xfId="0" applyFont="1" applyBorder="1" applyAlignment="1">
      <alignment horizontal="center" vertical="center"/>
    </xf>
    <xf numFmtId="0" fontId="35" fillId="0" borderId="0" xfId="0" applyNumberFormat="1" applyFont="1" applyAlignment="1">
      <alignment horizontal="center" vertical="center"/>
    </xf>
    <xf numFmtId="0" fontId="35" fillId="0" borderId="0" xfId="0" applyNumberFormat="1" applyFont="1" applyAlignment="1">
      <alignment horizontal="center" vertical="center" readingOrder="2"/>
    </xf>
    <xf numFmtId="0" fontId="35" fillId="0" borderId="0" xfId="0" applyFont="1" applyAlignment="1">
      <alignment horizontal="center"/>
    </xf>
    <xf numFmtId="0" fontId="35" fillId="0" borderId="4" xfId="0" applyFont="1" applyBorder="1" applyAlignment="1">
      <alignment horizontal="center"/>
    </xf>
    <xf numFmtId="0" fontId="35" fillId="0" borderId="0" xfId="0" applyFont="1" applyAlignment="1"/>
    <xf numFmtId="0" fontId="35" fillId="0" borderId="0" xfId="0" applyFont="1" applyBorder="1"/>
    <xf numFmtId="0" fontId="35" fillId="0" borderId="4" xfId="0" applyFont="1" applyBorder="1" applyAlignment="1"/>
    <xf numFmtId="0" fontId="35" fillId="0" borderId="0" xfId="0" applyFont="1" applyBorder="1" applyAlignment="1"/>
    <xf numFmtId="49" fontId="36" fillId="0" borderId="0" xfId="0" applyNumberFormat="1" applyFont="1" applyAlignment="1"/>
    <xf numFmtId="49" fontId="36" fillId="0" borderId="0" xfId="0" applyNumberFormat="1" applyFont="1"/>
    <xf numFmtId="0" fontId="36" fillId="0" borderId="0" xfId="0" applyFont="1" applyAlignment="1"/>
    <xf numFmtId="0" fontId="36" fillId="0" borderId="0" xfId="0" applyFont="1" applyAlignment="1">
      <alignment horizontal="center"/>
    </xf>
    <xf numFmtId="0" fontId="36" fillId="0" borderId="3" xfId="0" applyFont="1" applyBorder="1" applyAlignment="1">
      <alignment horizontal="center"/>
    </xf>
    <xf numFmtId="49" fontId="36" fillId="0" borderId="0" xfId="0" applyNumberFormat="1" applyFont="1" applyAlignment="1">
      <alignment horizontal="right"/>
    </xf>
    <xf numFmtId="49" fontId="36" fillId="0" borderId="0" xfId="0" applyNumberFormat="1" applyFont="1" applyAlignment="1">
      <alignment horizontal="left"/>
    </xf>
    <xf numFmtId="0" fontId="35" fillId="0" borderId="0" xfId="0" applyFont="1" applyAlignment="1">
      <alignment wrapText="1"/>
    </xf>
    <xf numFmtId="49" fontId="35" fillId="0" borderId="0" xfId="0" applyNumberFormat="1" applyFont="1" applyAlignment="1"/>
    <xf numFmtId="0" fontId="11" fillId="2" borderId="0" xfId="0" applyFont="1" applyFill="1" applyAlignment="1">
      <alignment vertical="center" readingOrder="2"/>
    </xf>
    <xf numFmtId="0" fontId="43" fillId="0" borderId="0" xfId="0" applyFont="1"/>
    <xf numFmtId="0" fontId="11" fillId="2" borderId="0" xfId="0" applyFont="1" applyFill="1" applyAlignment="1">
      <alignment horizontal="right" vertical="center" readingOrder="2"/>
    </xf>
    <xf numFmtId="0" fontId="4" fillId="2" borderId="0" xfId="0" applyFont="1" applyFill="1" applyAlignment="1">
      <alignment horizontal="left" vertical="center" readingOrder="2"/>
    </xf>
    <xf numFmtId="0" fontId="4" fillId="2" borderId="0" xfId="0" applyFont="1" applyFill="1" applyAlignment="1">
      <alignment vertical="center" readingOrder="2"/>
    </xf>
    <xf numFmtId="0" fontId="8" fillId="2" borderId="0" xfId="0" applyNumberFormat="1" applyFont="1" applyFill="1" applyAlignment="1">
      <alignment horizontal="right" vertical="center" wrapText="1" readingOrder="2"/>
    </xf>
    <xf numFmtId="165" fontId="8" fillId="2" borderId="0" xfId="0" applyNumberFormat="1" applyFont="1" applyFill="1" applyBorder="1" applyAlignment="1">
      <alignment vertical="top" readingOrder="2"/>
    </xf>
    <xf numFmtId="0" fontId="8" fillId="2" borderId="0" xfId="0" applyNumberFormat="1" applyFont="1" applyFill="1" applyBorder="1" applyAlignment="1">
      <alignment horizontal="right" vertical="center" readingOrder="2"/>
    </xf>
    <xf numFmtId="165" fontId="5" fillId="0" borderId="0" xfId="0" applyNumberFormat="1" applyFont="1" applyFill="1" applyAlignment="1">
      <alignment vertical="center" readingOrder="2"/>
    </xf>
    <xf numFmtId="165" fontId="5" fillId="0" borderId="0" xfId="1" applyNumberFormat="1" applyFont="1" applyFill="1" applyAlignment="1">
      <alignment vertical="center" readingOrder="2"/>
    </xf>
    <xf numFmtId="0" fontId="4" fillId="2" borderId="0" xfId="0" applyNumberFormat="1" applyFont="1" applyFill="1" applyAlignment="1">
      <alignment horizontal="left" vertical="center"/>
    </xf>
    <xf numFmtId="49" fontId="4" fillId="2" borderId="0" xfId="0" applyNumberFormat="1" applyFont="1" applyFill="1" applyAlignment="1">
      <alignment horizontal="center" vertical="center"/>
    </xf>
    <xf numFmtId="49" fontId="10" fillId="2" borderId="0" xfId="0" applyNumberFormat="1" applyFont="1" applyFill="1" applyAlignment="1">
      <alignment horizontal="left" vertical="center" readingOrder="2"/>
    </xf>
    <xf numFmtId="165" fontId="16" fillId="0" borderId="0" xfId="1" applyNumberFormat="1" applyFont="1" applyFill="1" applyAlignment="1">
      <alignment vertical="center" readingOrder="2"/>
    </xf>
    <xf numFmtId="165" fontId="16" fillId="0" borderId="0" xfId="0" applyNumberFormat="1" applyFont="1" applyFill="1" applyAlignment="1">
      <alignment vertical="center" readingOrder="2"/>
    </xf>
    <xf numFmtId="165" fontId="10" fillId="0" borderId="0" xfId="0" applyNumberFormat="1" applyFont="1" applyFill="1" applyAlignment="1">
      <alignment readingOrder="2"/>
    </xf>
    <xf numFmtId="165" fontId="3" fillId="0" borderId="0" xfId="0" applyNumberFormat="1" applyFont="1" applyFill="1" applyBorder="1" applyAlignment="1">
      <alignment horizontal="center" vertical="center" readingOrder="2"/>
    </xf>
    <xf numFmtId="165" fontId="8" fillId="0" borderId="0" xfId="0" applyNumberFormat="1" applyFont="1" applyFill="1" applyBorder="1" applyAlignment="1">
      <alignment horizontal="right" vertical="center" readingOrder="2"/>
    </xf>
    <xf numFmtId="0" fontId="8" fillId="0" borderId="0" xfId="0" applyNumberFormat="1" applyFont="1" applyFill="1" applyBorder="1" applyAlignment="1">
      <alignment vertical="center" readingOrder="2"/>
    </xf>
    <xf numFmtId="165" fontId="11" fillId="0" borderId="0" xfId="0" applyNumberFormat="1" applyFont="1" applyFill="1" applyAlignment="1">
      <alignment horizontal="center" vertical="center" readingOrder="2"/>
    </xf>
    <xf numFmtId="0" fontId="5" fillId="0" borderId="0" xfId="0" applyNumberFormat="1" applyFont="1" applyFill="1" applyAlignment="1">
      <alignment horizontal="center" vertical="center" readingOrder="2"/>
    </xf>
    <xf numFmtId="0" fontId="5" fillId="0" borderId="0" xfId="1" applyNumberFormat="1" applyFont="1" applyFill="1" applyAlignment="1">
      <alignment horizontal="center" vertical="center" readingOrder="2"/>
    </xf>
    <xf numFmtId="165" fontId="5" fillId="0" borderId="0" xfId="0" applyNumberFormat="1" applyFont="1" applyFill="1" applyBorder="1" applyAlignment="1">
      <alignment horizontal="right" vertical="center" readingOrder="2"/>
    </xf>
    <xf numFmtId="0" fontId="3" fillId="0" borderId="0" xfId="0" applyNumberFormat="1" applyFont="1" applyFill="1" applyBorder="1" applyAlignment="1">
      <alignment horizontal="center" vertical="center" readingOrder="2"/>
    </xf>
    <xf numFmtId="49" fontId="5" fillId="2" borderId="0" xfId="0" applyNumberFormat="1" applyFont="1" applyFill="1" applyAlignment="1">
      <alignment horizontal="center" vertical="center" readingOrder="2"/>
    </xf>
    <xf numFmtId="0" fontId="11" fillId="2" borderId="0" xfId="0" applyNumberFormat="1" applyFont="1" applyFill="1" applyBorder="1" applyAlignment="1">
      <alignment horizontal="center" vertical="center" wrapText="1" readingOrder="2"/>
    </xf>
    <xf numFmtId="0" fontId="3" fillId="2" borderId="3" xfId="0" applyNumberFormat="1" applyFont="1" applyFill="1" applyBorder="1" applyAlignment="1">
      <alignment horizontal="center" vertical="center" readingOrder="2"/>
    </xf>
    <xf numFmtId="49" fontId="3" fillId="0" borderId="0" xfId="0" applyNumberFormat="1" applyFont="1" applyFill="1" applyAlignment="1">
      <alignment vertical="center" readingOrder="2"/>
    </xf>
    <xf numFmtId="165" fontId="3" fillId="0" borderId="0" xfId="1" applyNumberFormat="1" applyFont="1" applyFill="1" applyAlignment="1">
      <alignment vertical="center" readingOrder="2"/>
    </xf>
    <xf numFmtId="49" fontId="5" fillId="0" borderId="0" xfId="0" applyNumberFormat="1" applyFont="1" applyFill="1" applyAlignment="1">
      <alignment vertical="center" readingOrder="2"/>
    </xf>
    <xf numFmtId="165" fontId="19" fillId="2" borderId="0" xfId="0" applyNumberFormat="1" applyFont="1" applyFill="1" applyAlignment="1">
      <alignment horizontal="center" vertical="center" readingOrder="2"/>
    </xf>
    <xf numFmtId="49" fontId="11" fillId="0" borderId="0" xfId="0" applyNumberFormat="1" applyFont="1" applyFill="1" applyAlignment="1">
      <alignment vertical="center" readingOrder="2"/>
    </xf>
    <xf numFmtId="169" fontId="13" fillId="0" borderId="0" xfId="0" applyNumberFormat="1" applyFont="1" applyFill="1" applyAlignment="1">
      <alignment vertical="center" readingOrder="2"/>
    </xf>
    <xf numFmtId="169" fontId="13" fillId="0" borderId="0" xfId="1" applyNumberFormat="1" applyFont="1" applyFill="1" applyAlignment="1">
      <alignment vertical="center" readingOrder="2"/>
    </xf>
    <xf numFmtId="169" fontId="13" fillId="2" borderId="0" xfId="0" applyNumberFormat="1" applyFont="1" applyFill="1" applyAlignment="1">
      <alignment horizontal="center" vertical="center" readingOrder="2"/>
    </xf>
    <xf numFmtId="169" fontId="5" fillId="2" borderId="0" xfId="0" applyNumberFormat="1" applyFont="1" applyFill="1" applyBorder="1" applyAlignment="1">
      <alignment horizontal="center" vertical="center" wrapText="1" readingOrder="2"/>
    </xf>
    <xf numFmtId="169" fontId="5" fillId="2" borderId="3" xfId="0" applyNumberFormat="1" applyFont="1" applyFill="1" applyBorder="1" applyAlignment="1">
      <alignment horizontal="center" vertical="center" wrapText="1" readingOrder="2"/>
    </xf>
    <xf numFmtId="169" fontId="5" fillId="2" borderId="0" xfId="0" applyNumberFormat="1" applyFont="1" applyFill="1" applyBorder="1" applyAlignment="1">
      <alignment horizontal="center" vertical="center" readingOrder="2"/>
    </xf>
    <xf numFmtId="169" fontId="5" fillId="0" borderId="0" xfId="0" applyNumberFormat="1" applyFont="1" applyFill="1" applyAlignment="1">
      <alignment horizontal="center" vertical="center" readingOrder="2"/>
    </xf>
    <xf numFmtId="169" fontId="5" fillId="0" borderId="0" xfId="1" applyNumberFormat="1" applyFont="1" applyFill="1" applyAlignment="1">
      <alignment horizontal="center" vertical="center" readingOrder="2"/>
    </xf>
    <xf numFmtId="169" fontId="10" fillId="0" borderId="0" xfId="0" applyNumberFormat="1" applyFont="1" applyFill="1" applyAlignment="1">
      <alignment vertical="center" readingOrder="2"/>
    </xf>
    <xf numFmtId="169" fontId="10" fillId="0" borderId="0" xfId="1" applyNumberFormat="1" applyFont="1" applyFill="1" applyAlignment="1">
      <alignment vertical="center" readingOrder="2"/>
    </xf>
    <xf numFmtId="169" fontId="10" fillId="0" borderId="0" xfId="0" applyNumberFormat="1" applyFont="1" applyFill="1" applyBorder="1" applyAlignment="1">
      <alignment vertical="center" readingOrder="2"/>
    </xf>
    <xf numFmtId="169" fontId="10" fillId="0" borderId="0" xfId="0" applyNumberFormat="1" applyFont="1" applyFill="1" applyBorder="1" applyAlignment="1">
      <alignment horizontal="center" vertical="center" readingOrder="2"/>
    </xf>
    <xf numFmtId="169" fontId="10" fillId="0" borderId="2" xfId="0" applyNumberFormat="1" applyFont="1" applyFill="1" applyBorder="1" applyAlignment="1">
      <alignment vertical="center" readingOrder="2"/>
    </xf>
    <xf numFmtId="169" fontId="7" fillId="2" borderId="0" xfId="0" applyNumberFormat="1" applyFont="1" applyFill="1" applyAlignment="1">
      <alignment horizontal="center" vertical="center" readingOrder="2"/>
    </xf>
    <xf numFmtId="169" fontId="4" fillId="2" borderId="0" xfId="0" applyNumberFormat="1" applyFont="1" applyFill="1" applyBorder="1" applyAlignment="1">
      <alignment horizontal="center" vertical="center" wrapText="1" readingOrder="2"/>
    </xf>
    <xf numFmtId="169" fontId="4" fillId="0" borderId="0" xfId="0" applyNumberFormat="1" applyFont="1" applyFill="1" applyBorder="1" applyAlignment="1">
      <alignment horizontal="center" vertical="center" readingOrder="2"/>
    </xf>
    <xf numFmtId="169" fontId="8" fillId="2" borderId="0" xfId="0" applyNumberFormat="1" applyFont="1" applyFill="1" applyAlignment="1">
      <alignment vertical="center" readingOrder="2"/>
    </xf>
    <xf numFmtId="169" fontId="12" fillId="0" borderId="0" xfId="0" applyNumberFormat="1" applyFont="1" applyFill="1" applyAlignment="1">
      <alignment vertical="center" readingOrder="2"/>
    </xf>
    <xf numFmtId="169" fontId="12" fillId="0" borderId="0" xfId="1" applyNumberFormat="1" applyFont="1" applyFill="1" applyAlignment="1">
      <alignment vertical="center" readingOrder="2"/>
    </xf>
    <xf numFmtId="169" fontId="8" fillId="0" borderId="0" xfId="0" applyNumberFormat="1" applyFont="1" applyFill="1" applyAlignment="1">
      <alignment readingOrder="2"/>
    </xf>
    <xf numFmtId="169" fontId="12" fillId="2" borderId="0" xfId="0" applyNumberFormat="1" applyFont="1" applyFill="1" applyAlignment="1">
      <alignment horizontal="right" vertical="center" readingOrder="2"/>
    </xf>
    <xf numFmtId="169" fontId="12" fillId="0" borderId="0" xfId="0" applyNumberFormat="1" applyFont="1" applyFill="1" applyAlignment="1">
      <alignment horizontal="right" vertical="center" readingOrder="2"/>
    </xf>
    <xf numFmtId="169" fontId="12" fillId="0" borderId="0" xfId="1" applyNumberFormat="1" applyFont="1" applyFill="1" applyAlignment="1">
      <alignment horizontal="right" vertical="center" readingOrder="2"/>
    </xf>
    <xf numFmtId="169" fontId="8" fillId="0" borderId="0" xfId="0" applyNumberFormat="1" applyFont="1" applyFill="1" applyAlignment="1">
      <alignment horizontal="right" readingOrder="2"/>
    </xf>
    <xf numFmtId="169" fontId="3" fillId="2" borderId="0" xfId="0" applyNumberFormat="1" applyFont="1" applyFill="1" applyBorder="1" applyAlignment="1">
      <alignment horizontal="center" vertical="center" wrapText="1" readingOrder="2"/>
    </xf>
    <xf numFmtId="169" fontId="8" fillId="2" borderId="0" xfId="0" applyNumberFormat="1" applyFont="1" applyFill="1" applyBorder="1" applyAlignment="1">
      <alignment horizontal="center" vertical="center" wrapText="1" readingOrder="2"/>
    </xf>
    <xf numFmtId="169" fontId="8" fillId="0" borderId="0" xfId="0" applyNumberFormat="1" applyFont="1" applyFill="1" applyBorder="1" applyAlignment="1">
      <alignment vertical="center" readingOrder="2"/>
    </xf>
    <xf numFmtId="169" fontId="8" fillId="0" borderId="2" xfId="0" applyNumberFormat="1" applyFont="1" applyFill="1" applyBorder="1" applyAlignment="1">
      <alignment vertical="center" readingOrder="2"/>
    </xf>
    <xf numFmtId="169" fontId="8" fillId="0" borderId="0" xfId="0" applyNumberFormat="1" applyFont="1" applyFill="1" applyAlignment="1">
      <alignment vertical="center" readingOrder="2"/>
    </xf>
    <xf numFmtId="169" fontId="8" fillId="0" borderId="0" xfId="1" applyNumberFormat="1" applyFont="1" applyFill="1" applyAlignment="1">
      <alignment vertical="center" readingOrder="2"/>
    </xf>
    <xf numFmtId="169" fontId="5" fillId="0" borderId="0" xfId="0" applyNumberFormat="1" applyFont="1" applyFill="1" applyAlignment="1">
      <alignment vertical="center" readingOrder="2"/>
    </xf>
    <xf numFmtId="169" fontId="19" fillId="2" borderId="0" xfId="0" applyNumberFormat="1" applyFont="1" applyFill="1" applyAlignment="1">
      <alignment horizontal="center" vertical="center" readingOrder="2"/>
    </xf>
    <xf numFmtId="169" fontId="5" fillId="0" borderId="0" xfId="1" applyNumberFormat="1" applyFont="1" applyFill="1" applyAlignment="1">
      <alignment vertical="center" readingOrder="2"/>
    </xf>
    <xf numFmtId="169" fontId="11" fillId="0" borderId="0" xfId="0" applyNumberFormat="1" applyFont="1" applyFill="1" applyAlignment="1">
      <alignment vertical="center" readingOrder="2"/>
    </xf>
    <xf numFmtId="169" fontId="11" fillId="2" borderId="0" xfId="0" applyNumberFormat="1" applyFont="1" applyFill="1" applyBorder="1" applyAlignment="1">
      <alignment horizontal="center" vertical="center" wrapText="1" readingOrder="2"/>
    </xf>
    <xf numFmtId="169" fontId="11" fillId="0" borderId="0" xfId="0" applyNumberFormat="1" applyFont="1" applyFill="1" applyBorder="1" applyAlignment="1">
      <alignment horizontal="center" vertical="center" wrapText="1" readingOrder="2"/>
    </xf>
    <xf numFmtId="169" fontId="11" fillId="0" borderId="0" xfId="1" applyNumberFormat="1" applyFont="1" applyFill="1" applyAlignment="1">
      <alignment vertical="center" readingOrder="2"/>
    </xf>
    <xf numFmtId="169" fontId="8" fillId="0" borderId="0" xfId="0" applyNumberFormat="1" applyFont="1" applyFill="1" applyAlignment="1">
      <alignment horizontal="right" vertical="center" readingOrder="2"/>
    </xf>
    <xf numFmtId="169" fontId="8" fillId="0" borderId="0" xfId="0" applyNumberFormat="1" applyFont="1" applyFill="1" applyBorder="1" applyAlignment="1">
      <alignment horizontal="center" vertical="center" wrapText="1" readingOrder="2"/>
    </xf>
    <xf numFmtId="169" fontId="8" fillId="0" borderId="0" xfId="0" applyNumberFormat="1" applyFont="1" applyFill="1" applyBorder="1" applyAlignment="1">
      <alignment horizontal="center" vertical="center" readingOrder="2"/>
    </xf>
    <xf numFmtId="169" fontId="3" fillId="0" borderId="0" xfId="0" applyNumberFormat="1" applyFont="1" applyFill="1" applyAlignment="1">
      <alignment vertical="center" readingOrder="2"/>
    </xf>
    <xf numFmtId="169" fontId="3" fillId="0" borderId="0" xfId="1" applyNumberFormat="1" applyFont="1" applyFill="1" applyAlignment="1">
      <alignment vertical="center" readingOrder="2"/>
    </xf>
    <xf numFmtId="0" fontId="5" fillId="0" borderId="0" xfId="0" applyNumberFormat="1" applyFont="1" applyFill="1" applyBorder="1" applyAlignment="1">
      <alignment vertical="center" readingOrder="2"/>
    </xf>
    <xf numFmtId="165" fontId="11" fillId="0" borderId="4" xfId="0" applyNumberFormat="1" applyFont="1" applyFill="1" applyBorder="1" applyAlignment="1">
      <alignment horizontal="center" vertical="center" readingOrder="2"/>
    </xf>
    <xf numFmtId="165" fontId="11" fillId="0" borderId="0" xfId="0" applyNumberFormat="1" applyFont="1" applyFill="1" applyBorder="1" applyAlignment="1">
      <alignment horizontal="center" vertical="center" readingOrder="2"/>
    </xf>
    <xf numFmtId="169" fontId="10" fillId="2" borderId="0" xfId="0" applyNumberFormat="1" applyFont="1" applyFill="1" applyAlignment="1">
      <alignment vertical="center" readingOrder="2"/>
    </xf>
    <xf numFmtId="169" fontId="16" fillId="2" borderId="0" xfId="0" applyNumberFormat="1" applyFont="1" applyFill="1" applyAlignment="1">
      <alignment horizontal="right" vertical="center" readingOrder="2"/>
    </xf>
    <xf numFmtId="169" fontId="16" fillId="0" borderId="0" xfId="0" applyNumberFormat="1" applyFont="1" applyFill="1" applyAlignment="1">
      <alignment horizontal="right" vertical="center" readingOrder="2"/>
    </xf>
    <xf numFmtId="169" fontId="16" fillId="0" borderId="0" xfId="1" applyNumberFormat="1" applyFont="1" applyFill="1" applyAlignment="1">
      <alignment horizontal="right" vertical="center" readingOrder="2"/>
    </xf>
    <xf numFmtId="169" fontId="10" fillId="0" borderId="0" xfId="0" applyNumberFormat="1" applyFont="1" applyFill="1" applyAlignment="1">
      <alignment horizontal="right" readingOrder="2"/>
    </xf>
    <xf numFmtId="169" fontId="11" fillId="2" borderId="0" xfId="0" applyNumberFormat="1" applyFont="1" applyFill="1" applyAlignment="1">
      <alignment horizontal="right" vertical="center" readingOrder="2"/>
    </xf>
    <xf numFmtId="169" fontId="11" fillId="2" borderId="0" xfId="0" applyNumberFormat="1" applyFont="1" applyFill="1" applyAlignment="1">
      <alignment horizontal="left" vertical="center" readingOrder="2"/>
    </xf>
    <xf numFmtId="169" fontId="5" fillId="2" borderId="0" xfId="0" applyNumberFormat="1" applyFont="1" applyFill="1" applyBorder="1" applyAlignment="1">
      <alignment vertical="center" readingOrder="2"/>
    </xf>
    <xf numFmtId="169" fontId="11" fillId="0" borderId="0" xfId="0" applyNumberFormat="1" applyFont="1" applyFill="1" applyAlignment="1">
      <alignment readingOrder="2"/>
    </xf>
    <xf numFmtId="169" fontId="11" fillId="2" borderId="0" xfId="0" applyNumberFormat="1" applyFont="1" applyFill="1" applyBorder="1" applyAlignment="1">
      <alignment vertical="center" readingOrder="2"/>
    </xf>
    <xf numFmtId="169" fontId="11" fillId="2" borderId="0" xfId="0" applyNumberFormat="1" applyFont="1" applyFill="1" applyBorder="1" applyAlignment="1">
      <alignment horizontal="center" vertical="center" readingOrder="2"/>
    </xf>
    <xf numFmtId="169" fontId="20" fillId="2" borderId="0" xfId="0" applyNumberFormat="1" applyFont="1" applyFill="1" applyAlignment="1">
      <alignment horizontal="center" vertical="center" readingOrder="2"/>
    </xf>
    <xf numFmtId="169" fontId="20" fillId="0" borderId="0" xfId="0" applyNumberFormat="1" applyFont="1" applyFill="1" applyAlignment="1">
      <alignment vertical="center" readingOrder="2"/>
    </xf>
    <xf numFmtId="169" fontId="20" fillId="0" borderId="0" xfId="1" applyNumberFormat="1" applyFont="1" applyFill="1" applyAlignment="1">
      <alignment vertical="center" readingOrder="2"/>
    </xf>
    <xf numFmtId="0" fontId="11" fillId="2" borderId="0" xfId="0" applyNumberFormat="1" applyFont="1" applyFill="1" applyAlignment="1">
      <alignment vertical="center" wrapText="1" readingOrder="2"/>
    </xf>
    <xf numFmtId="169" fontId="11" fillId="2" borderId="0" xfId="0" applyNumberFormat="1" applyFont="1" applyFill="1" applyAlignment="1">
      <alignment horizontal="center" vertical="center" wrapText="1" readingOrder="2"/>
    </xf>
    <xf numFmtId="169" fontId="11" fillId="0" borderId="0" xfId="0" applyNumberFormat="1" applyFont="1" applyFill="1" applyAlignment="1">
      <alignment horizontal="center" vertical="center" wrapText="1" readingOrder="2"/>
    </xf>
    <xf numFmtId="169" fontId="11" fillId="0" borderId="0" xfId="1" applyNumberFormat="1" applyFont="1" applyFill="1" applyAlignment="1">
      <alignment horizontal="center" vertical="center" wrapText="1" readingOrder="2"/>
    </xf>
    <xf numFmtId="0" fontId="5" fillId="2" borderId="0" xfId="0" applyNumberFormat="1" applyFont="1" applyFill="1" applyAlignment="1">
      <alignment horizontal="right" vertical="center" readingOrder="2"/>
    </xf>
    <xf numFmtId="49" fontId="11" fillId="2" borderId="0" xfId="0" applyNumberFormat="1" applyFont="1" applyFill="1" applyAlignment="1">
      <alignment horizontal="center" vertical="center" readingOrder="2"/>
    </xf>
    <xf numFmtId="0" fontId="11" fillId="2" borderId="0" xfId="0" applyNumberFormat="1" applyFont="1" applyFill="1" applyAlignment="1">
      <alignment horizontal="center" vertical="center" readingOrder="2"/>
    </xf>
    <xf numFmtId="0" fontId="11" fillId="0" borderId="0" xfId="0" applyNumberFormat="1" applyFont="1" applyFill="1" applyAlignment="1">
      <alignment horizontal="center" vertical="center" readingOrder="2"/>
    </xf>
    <xf numFmtId="0" fontId="11" fillId="0" borderId="0" xfId="1" applyNumberFormat="1" applyFont="1" applyFill="1" applyAlignment="1">
      <alignment horizontal="center" vertical="center" readingOrder="2"/>
    </xf>
    <xf numFmtId="49" fontId="11" fillId="0" borderId="0" xfId="0" applyNumberFormat="1" applyFont="1" applyFill="1" applyAlignment="1">
      <alignment vertical="center" wrapText="1" readingOrder="2"/>
    </xf>
    <xf numFmtId="165" fontId="5" fillId="0" borderId="0" xfId="0" applyNumberFormat="1" applyFont="1" applyFill="1" applyAlignment="1">
      <alignment horizontal="right" vertical="center" wrapText="1" readingOrder="2"/>
    </xf>
    <xf numFmtId="165" fontId="11" fillId="0" borderId="0" xfId="0" applyNumberFormat="1" applyFont="1" applyFill="1" applyAlignment="1">
      <alignment vertical="center" wrapText="1" readingOrder="2"/>
    </xf>
    <xf numFmtId="165" fontId="5" fillId="0" borderId="1" xfId="0" applyNumberFormat="1" applyFont="1" applyFill="1" applyBorder="1" applyAlignment="1">
      <alignment horizontal="center" vertical="center" wrapText="1" readingOrder="2"/>
    </xf>
    <xf numFmtId="165" fontId="11" fillId="0" borderId="0" xfId="1" applyNumberFormat="1" applyFont="1" applyFill="1" applyAlignment="1">
      <alignment vertical="center" wrapText="1" readingOrder="2"/>
    </xf>
    <xf numFmtId="49" fontId="11" fillId="0" borderId="0" xfId="0" applyNumberFormat="1" applyFont="1" applyFill="1" applyAlignment="1">
      <alignment horizontal="center" vertical="center" readingOrder="2"/>
    </xf>
    <xf numFmtId="0" fontId="11" fillId="2" borderId="0" xfId="0" applyNumberFormat="1" applyFont="1" applyFill="1" applyBorder="1" applyAlignment="1">
      <alignment horizontal="center" vertical="center" readingOrder="2"/>
    </xf>
    <xf numFmtId="0" fontId="11" fillId="0" borderId="0" xfId="0" applyNumberFormat="1" applyFont="1" applyFill="1" applyBorder="1" applyAlignment="1">
      <alignment vertical="center" readingOrder="2"/>
    </xf>
    <xf numFmtId="0" fontId="3" fillId="2" borderId="1" xfId="0" applyNumberFormat="1" applyFont="1" applyFill="1" applyBorder="1" applyAlignment="1">
      <alignment horizontal="center" vertical="center" wrapText="1" readingOrder="2"/>
    </xf>
    <xf numFmtId="0" fontId="3" fillId="0" borderId="1" xfId="0" applyNumberFormat="1" applyFont="1" applyFill="1" applyBorder="1" applyAlignment="1">
      <alignment horizontal="center" vertical="center" readingOrder="2"/>
    </xf>
    <xf numFmtId="0" fontId="5" fillId="2" borderId="1" xfId="0" applyNumberFormat="1" applyFont="1" applyFill="1" applyBorder="1" applyAlignment="1">
      <alignment horizontal="center" vertical="center" wrapText="1" readingOrder="2"/>
    </xf>
    <xf numFmtId="0" fontId="5" fillId="0" borderId="1" xfId="0" applyNumberFormat="1" applyFont="1" applyFill="1" applyBorder="1" applyAlignment="1">
      <alignment horizontal="center" vertical="center" readingOrder="2"/>
    </xf>
    <xf numFmtId="0" fontId="8" fillId="0" borderId="0" xfId="0" applyNumberFormat="1" applyFont="1" applyFill="1" applyBorder="1" applyAlignment="1">
      <alignment horizontal="right" vertical="center" readingOrder="2"/>
    </xf>
    <xf numFmtId="49" fontId="11" fillId="0" borderId="0" xfId="0" applyNumberFormat="1" applyFont="1" applyFill="1" applyBorder="1" applyAlignment="1">
      <alignment vertical="center" readingOrder="2"/>
    </xf>
    <xf numFmtId="165" fontId="7" fillId="0" borderId="0" xfId="0" applyNumberFormat="1" applyFont="1" applyFill="1" applyBorder="1" applyAlignment="1">
      <alignment vertical="center" readingOrder="2"/>
    </xf>
    <xf numFmtId="165" fontId="7" fillId="0" borderId="0" xfId="1" applyNumberFormat="1" applyFont="1" applyFill="1" applyBorder="1" applyAlignment="1">
      <alignment vertical="center" readingOrder="2"/>
    </xf>
    <xf numFmtId="49" fontId="3" fillId="0" borderId="0" xfId="0" applyNumberFormat="1" applyFont="1" applyFill="1" applyBorder="1" applyAlignment="1">
      <alignment vertical="center" readingOrder="2"/>
    </xf>
    <xf numFmtId="165" fontId="3" fillId="0" borderId="0" xfId="1" applyNumberFormat="1" applyFont="1" applyFill="1" applyBorder="1" applyAlignment="1">
      <alignment vertical="center" readingOrder="2"/>
    </xf>
    <xf numFmtId="0" fontId="3" fillId="2" borderId="3" xfId="0" applyNumberFormat="1" applyFont="1" applyFill="1" applyBorder="1" applyAlignment="1">
      <alignment vertical="center" wrapText="1" readingOrder="2"/>
    </xf>
    <xf numFmtId="0" fontId="3" fillId="0" borderId="6" xfId="0" applyNumberFormat="1" applyFont="1" applyFill="1" applyBorder="1" applyAlignment="1">
      <alignment horizontal="center" vertical="center" readingOrder="2"/>
    </xf>
    <xf numFmtId="0" fontId="11" fillId="2" borderId="4" xfId="0" applyNumberFormat="1" applyFont="1" applyFill="1" applyBorder="1" applyAlignment="1">
      <alignment horizontal="center" vertical="center" wrapText="1" readingOrder="2"/>
    </xf>
    <xf numFmtId="0" fontId="35" fillId="0" borderId="0" xfId="2" applyFont="1" applyBorder="1" applyAlignment="1">
      <alignment horizontal="center" vertical="center"/>
    </xf>
    <xf numFmtId="0" fontId="35" fillId="0" borderId="0" xfId="2" applyFont="1" applyAlignment="1">
      <alignment horizontal="center" vertical="center"/>
    </xf>
    <xf numFmtId="0" fontId="35" fillId="0" borderId="0" xfId="2" applyFont="1" applyBorder="1" applyAlignment="1">
      <alignment horizontal="right" vertical="center"/>
    </xf>
    <xf numFmtId="0" fontId="35" fillId="0" borderId="0" xfId="2" applyFont="1"/>
    <xf numFmtId="0" fontId="36" fillId="0" borderId="0" xfId="2" applyFont="1" applyAlignment="1">
      <alignment horizontal="right" vertical="center" readingOrder="2"/>
    </xf>
    <xf numFmtId="165" fontId="35" fillId="0" borderId="0" xfId="2" applyNumberFormat="1" applyFont="1" applyBorder="1" applyAlignment="1">
      <alignment horizontal="center" vertical="center"/>
    </xf>
    <xf numFmtId="165" fontId="35" fillId="0" borderId="0" xfId="2" applyNumberFormat="1" applyFont="1" applyAlignment="1">
      <alignment horizontal="center" vertical="center"/>
    </xf>
    <xf numFmtId="165" fontId="35" fillId="0" borderId="0" xfId="2" applyNumberFormat="1" applyFont="1" applyBorder="1" applyAlignment="1">
      <alignment vertical="center"/>
    </xf>
    <xf numFmtId="165" fontId="35" fillId="0" borderId="2" xfId="2" applyNumberFormat="1" applyFont="1" applyBorder="1" applyAlignment="1">
      <alignment horizontal="center" vertical="center"/>
    </xf>
    <xf numFmtId="165" fontId="35" fillId="0" borderId="3" xfId="2" applyNumberFormat="1" applyFont="1" applyBorder="1" applyAlignment="1">
      <alignment horizontal="center" vertical="center"/>
    </xf>
    <xf numFmtId="0" fontId="35" fillId="0" borderId="0" xfId="2" applyFont="1" applyBorder="1" applyAlignment="1">
      <alignment horizontal="center" vertical="center" readingOrder="2"/>
    </xf>
    <xf numFmtId="0" fontId="35" fillId="0" borderId="0" xfId="2" applyFont="1" applyAlignment="1">
      <alignment horizontal="right" vertical="center"/>
    </xf>
    <xf numFmtId="0" fontId="36" fillId="0" borderId="4" xfId="2" applyFont="1" applyBorder="1" applyAlignment="1">
      <alignment horizontal="center" vertical="center"/>
    </xf>
    <xf numFmtId="0" fontId="36" fillId="0" borderId="1" xfId="2" applyFont="1" applyBorder="1" applyAlignment="1">
      <alignment horizontal="center" vertical="center"/>
    </xf>
    <xf numFmtId="0" fontId="35" fillId="0" borderId="0" xfId="2" applyNumberFormat="1" applyFont="1" applyAlignment="1">
      <alignment horizontal="center" vertical="center"/>
    </xf>
    <xf numFmtId="0" fontId="43" fillId="0" borderId="0" xfId="2" applyFont="1" applyBorder="1" applyAlignment="1">
      <alignment vertical="center"/>
    </xf>
    <xf numFmtId="165" fontId="43" fillId="0" borderId="0" xfId="2" applyNumberFormat="1" applyFont="1" applyBorder="1" applyAlignment="1">
      <alignment horizontal="center" vertical="center"/>
    </xf>
    <xf numFmtId="49" fontId="35" fillId="0" borderId="0" xfId="2" applyNumberFormat="1" applyFont="1" applyAlignment="1">
      <alignment vertical="center"/>
    </xf>
    <xf numFmtId="49" fontId="44" fillId="0" borderId="0" xfId="2" applyNumberFormat="1" applyFont="1" applyAlignment="1">
      <alignment vertical="center"/>
    </xf>
    <xf numFmtId="49" fontId="33" fillId="0" borderId="0" xfId="2" applyNumberFormat="1" applyFont="1" applyAlignment="1">
      <alignment vertical="center"/>
    </xf>
    <xf numFmtId="49" fontId="43" fillId="0" borderId="0" xfId="2" applyNumberFormat="1" applyFont="1" applyAlignment="1">
      <alignment vertical="center"/>
    </xf>
    <xf numFmtId="49" fontId="33" fillId="0" borderId="0" xfId="2" applyNumberFormat="1" applyFont="1" applyAlignment="1">
      <alignment horizontal="left" vertical="top"/>
    </xf>
    <xf numFmtId="49" fontId="36" fillId="0" borderId="0" xfId="2" applyNumberFormat="1" applyFont="1" applyAlignment="1">
      <alignment horizontal="left" vertical="top"/>
    </xf>
    <xf numFmtId="49" fontId="34" fillId="0" borderId="0" xfId="2" applyNumberFormat="1" applyFont="1" applyAlignment="1">
      <alignment vertical="center"/>
    </xf>
    <xf numFmtId="0" fontId="44" fillId="0" borderId="1" xfId="2" applyFont="1" applyBorder="1" applyAlignment="1">
      <alignment horizontal="center" vertical="center" wrapText="1"/>
    </xf>
    <xf numFmtId="165" fontId="35" fillId="0" borderId="0" xfId="2" applyNumberFormat="1" applyFont="1" applyBorder="1" applyAlignment="1">
      <alignment horizontal="right" vertical="center"/>
    </xf>
    <xf numFmtId="165" fontId="36" fillId="0" borderId="0" xfId="2" applyNumberFormat="1" applyFont="1" applyBorder="1" applyAlignment="1">
      <alignment horizontal="right" vertical="center"/>
    </xf>
    <xf numFmtId="165" fontId="36" fillId="0" borderId="0" xfId="2" applyNumberFormat="1" applyFont="1" applyBorder="1" applyAlignment="1">
      <alignment horizontal="right" vertical="center" readingOrder="1"/>
    </xf>
    <xf numFmtId="0" fontId="3" fillId="2" borderId="0" xfId="0" applyFont="1" applyFill="1" applyBorder="1" applyAlignment="1">
      <alignment horizontal="right" vertical="center" wrapText="1" readingOrder="2"/>
    </xf>
    <xf numFmtId="0" fontId="3" fillId="2" borderId="0" xfId="0" applyFont="1" applyFill="1" applyAlignment="1">
      <alignment horizontal="right" vertical="center" wrapText="1" readingOrder="2"/>
    </xf>
    <xf numFmtId="3" fontId="3" fillId="0" borderId="0" xfId="0" applyNumberFormat="1" applyFont="1" applyFill="1" applyAlignment="1">
      <alignment readingOrder="2"/>
    </xf>
    <xf numFmtId="0" fontId="11" fillId="0" borderId="0" xfId="0" applyFont="1" applyFill="1" applyBorder="1" applyAlignment="1">
      <alignment horizontal="center" vertical="center" wrapText="1" readingOrder="2"/>
    </xf>
    <xf numFmtId="0" fontId="45" fillId="2" borderId="0" xfId="0" applyFont="1" applyFill="1" applyAlignment="1">
      <alignment horizontal="right" vertical="center" readingOrder="2"/>
    </xf>
    <xf numFmtId="0" fontId="3" fillId="0" borderId="0" xfId="0" applyFont="1" applyFill="1" applyBorder="1" applyAlignment="1">
      <alignment horizontal="right" vertical="center" wrapText="1" readingOrder="2"/>
    </xf>
    <xf numFmtId="0" fontId="8" fillId="0" borderId="0" xfId="0" applyFont="1" applyFill="1" applyAlignment="1">
      <alignment horizontal="right" vertical="center" readingOrder="2"/>
    </xf>
    <xf numFmtId="0" fontId="21" fillId="2" borderId="0" xfId="0" applyFont="1" applyFill="1" applyAlignment="1">
      <alignment readingOrder="2"/>
    </xf>
    <xf numFmtId="0" fontId="22" fillId="2" borderId="0" xfId="0" applyFont="1" applyFill="1" applyAlignment="1">
      <alignment horizontal="right" vertical="center" readingOrder="2"/>
    </xf>
    <xf numFmtId="0" fontId="21" fillId="2" borderId="0" xfId="0" applyFont="1" applyFill="1" applyBorder="1" applyAlignment="1">
      <alignment horizontal="right" vertical="center" readingOrder="2"/>
    </xf>
    <xf numFmtId="0" fontId="22" fillId="2" borderId="0" xfId="0" applyFont="1" applyFill="1" applyBorder="1" applyAlignment="1">
      <alignment horizontal="right" vertical="center" readingOrder="2"/>
    </xf>
    <xf numFmtId="0" fontId="21" fillId="2" borderId="0" xfId="0" applyFont="1" applyFill="1" applyAlignment="1">
      <alignment horizontal="right" vertical="center" readingOrder="2"/>
    </xf>
    <xf numFmtId="0" fontId="46" fillId="0" borderId="0" xfId="0" applyFont="1" applyAlignment="1"/>
    <xf numFmtId="0" fontId="36" fillId="0" borderId="3" xfId="2" applyFont="1" applyBorder="1" applyAlignment="1">
      <alignment horizontal="center" vertical="center"/>
    </xf>
    <xf numFmtId="0" fontId="44" fillId="0" borderId="3" xfId="2" applyFont="1" applyBorder="1" applyAlignment="1">
      <alignment horizontal="center" vertical="center" wrapText="1"/>
    </xf>
    <xf numFmtId="0" fontId="3" fillId="0" borderId="0" xfId="0" applyNumberFormat="1" applyFont="1" applyFill="1" applyAlignment="1">
      <alignment horizontal="right" vertical="center" readingOrder="2"/>
    </xf>
    <xf numFmtId="0" fontId="34" fillId="0" borderId="21" xfId="2" applyFont="1" applyBorder="1" applyAlignment="1">
      <alignment horizontal="center" vertical="center" wrapText="1"/>
    </xf>
    <xf numFmtId="165" fontId="3" fillId="2" borderId="3" xfId="0" applyNumberFormat="1" applyFont="1" applyFill="1" applyBorder="1" applyAlignment="1">
      <alignment horizontal="center" wrapText="1" readingOrder="2"/>
    </xf>
    <xf numFmtId="0" fontId="36" fillId="2" borderId="0" xfId="2" applyFont="1" applyFill="1" applyBorder="1" applyAlignment="1">
      <alignment horizontal="center" vertical="center"/>
    </xf>
    <xf numFmtId="165" fontId="33" fillId="0" borderId="24" xfId="2" applyNumberFormat="1" applyFont="1" applyBorder="1" applyAlignment="1">
      <alignment horizontal="right" vertical="center" wrapText="1"/>
    </xf>
    <xf numFmtId="165" fontId="33" fillId="0" borderId="25" xfId="2" applyNumberFormat="1" applyFont="1" applyBorder="1" applyAlignment="1">
      <alignment horizontal="right" vertical="center" wrapText="1"/>
    </xf>
    <xf numFmtId="0" fontId="10" fillId="3" borderId="0" xfId="0" applyFont="1" applyFill="1" applyBorder="1" applyAlignment="1">
      <alignment wrapText="1" readingOrder="2"/>
    </xf>
    <xf numFmtId="0" fontId="8" fillId="3" borderId="0" xfId="0" applyFont="1" applyFill="1" applyBorder="1" applyAlignment="1">
      <alignment readingOrder="2"/>
    </xf>
    <xf numFmtId="2" fontId="33" fillId="0" borderId="0" xfId="0" applyNumberFormat="1" applyFont="1"/>
    <xf numFmtId="2" fontId="34" fillId="0" borderId="0" xfId="0" applyNumberFormat="1" applyFont="1" applyAlignment="1">
      <alignment horizontal="center" vertical="center"/>
    </xf>
    <xf numFmtId="2" fontId="34" fillId="0" borderId="6" xfId="0" applyNumberFormat="1" applyFont="1" applyBorder="1" applyAlignment="1">
      <alignment horizontal="center" vertical="center"/>
    </xf>
    <xf numFmtId="2" fontId="33" fillId="0" borderId="0" xfId="0" applyNumberFormat="1" applyFont="1" applyAlignment="1">
      <alignment horizontal="center" vertical="center"/>
    </xf>
    <xf numFmtId="2" fontId="33" fillId="0" borderId="3" xfId="0" applyNumberFormat="1" applyFont="1" applyBorder="1"/>
    <xf numFmtId="2" fontId="33" fillId="0" borderId="1" xfId="0" applyNumberFormat="1" applyFont="1" applyBorder="1"/>
    <xf numFmtId="165" fontId="10" fillId="2" borderId="0" xfId="0" applyNumberFormat="1" applyFont="1" applyFill="1" applyBorder="1" applyAlignment="1">
      <alignment horizontal="center" vertical="center" wrapText="1" readingOrder="2"/>
    </xf>
    <xf numFmtId="165" fontId="3" fillId="2" borderId="3" xfId="0" applyNumberFormat="1" applyFont="1" applyFill="1" applyBorder="1" applyAlignment="1">
      <alignment horizontal="center" vertical="center" wrapText="1" readingOrder="2"/>
    </xf>
    <xf numFmtId="2" fontId="47" fillId="0" borderId="0" xfId="0" applyNumberFormat="1" applyFont="1"/>
    <xf numFmtId="2" fontId="33" fillId="0" borderId="2" xfId="0" applyNumberFormat="1" applyFont="1" applyBorder="1"/>
    <xf numFmtId="2" fontId="33" fillId="0" borderId="7" xfId="0" applyNumberFormat="1" applyFont="1" applyBorder="1"/>
    <xf numFmtId="2" fontId="48" fillId="0" borderId="0" xfId="0" applyNumberFormat="1" applyFont="1"/>
    <xf numFmtId="2" fontId="34" fillId="0" borderId="0" xfId="0" applyNumberFormat="1" applyFont="1" applyAlignment="1"/>
    <xf numFmtId="2" fontId="34" fillId="0" borderId="0" xfId="0" applyNumberFormat="1" applyFont="1" applyAlignment="1">
      <alignment vertical="center"/>
    </xf>
    <xf numFmtId="0" fontId="35" fillId="0" borderId="0" xfId="2" applyFont="1" applyAlignment="1">
      <alignment horizontal="center" vertical="center"/>
    </xf>
    <xf numFmtId="165" fontId="33" fillId="0" borderId="11" xfId="2" applyNumberFormat="1" applyFont="1" applyBorder="1" applyAlignment="1">
      <alignment horizontal="center" vertical="center" wrapText="1"/>
    </xf>
    <xf numFmtId="165" fontId="10" fillId="0" borderId="26" xfId="0" applyNumberFormat="1" applyFont="1" applyFill="1" applyBorder="1" applyAlignment="1">
      <alignment vertical="center" readingOrder="2"/>
    </xf>
    <xf numFmtId="0" fontId="33" fillId="0" borderId="26" xfId="2" applyFont="1" applyBorder="1" applyAlignment="1">
      <alignment horizontal="right" vertical="center"/>
    </xf>
    <xf numFmtId="165" fontId="10" fillId="2" borderId="0" xfId="0" applyNumberFormat="1" applyFont="1" applyFill="1" applyBorder="1" applyAlignment="1">
      <alignment horizontal="center" vertical="center" wrapText="1" readingOrder="2"/>
    </xf>
    <xf numFmtId="0" fontId="4" fillId="2" borderId="3" xfId="0" applyNumberFormat="1" applyFont="1" applyFill="1" applyBorder="1" applyAlignment="1">
      <alignment horizontal="center" vertical="center" wrapText="1" readingOrder="2"/>
    </xf>
    <xf numFmtId="165" fontId="10" fillId="0" borderId="4" xfId="0" applyNumberFormat="1" applyFont="1" applyFill="1" applyBorder="1" applyAlignment="1">
      <alignment horizontal="center" vertical="center" readingOrder="2"/>
    </xf>
    <xf numFmtId="165" fontId="8" fillId="0" borderId="3" xfId="1" applyNumberFormat="1" applyFont="1" applyFill="1" applyBorder="1" applyAlignment="1">
      <alignment vertical="center" readingOrder="2"/>
    </xf>
    <xf numFmtId="0" fontId="4" fillId="0" borderId="0" xfId="0" applyFont="1" applyFill="1" applyAlignment="1">
      <alignment horizontal="center" vertical="center" readingOrder="2"/>
    </xf>
    <xf numFmtId="165" fontId="8" fillId="0" borderId="27" xfId="0" applyNumberFormat="1" applyFont="1" applyFill="1" applyBorder="1" applyAlignment="1">
      <alignment vertical="center" readingOrder="2"/>
    </xf>
    <xf numFmtId="165" fontId="8" fillId="0" borderId="28" xfId="1" applyNumberFormat="1" applyFont="1" applyFill="1" applyBorder="1" applyAlignment="1">
      <alignment vertical="center" readingOrder="2"/>
    </xf>
    <xf numFmtId="165" fontId="8" fillId="0" borderId="26" xfId="0" applyNumberFormat="1" applyFont="1" applyFill="1" applyBorder="1" applyAlignment="1">
      <alignment vertical="center" readingOrder="2"/>
    </xf>
    <xf numFmtId="165" fontId="10" fillId="2" borderId="0" xfId="0" applyNumberFormat="1" applyFont="1" applyFill="1" applyBorder="1" applyAlignment="1">
      <alignment horizontal="center" vertical="center" wrapText="1" readingOrder="2"/>
    </xf>
    <xf numFmtId="0" fontId="35" fillId="0" borderId="0" xfId="0" applyNumberFormat="1" applyFont="1" applyAlignment="1">
      <alignment horizontal="right"/>
    </xf>
    <xf numFmtId="0" fontId="8" fillId="2" borderId="0" xfId="0" applyNumberFormat="1" applyFont="1" applyFill="1" applyBorder="1" applyAlignment="1">
      <alignment horizontal="right" vertical="top" wrapText="1" indent="1" readingOrder="2"/>
    </xf>
    <xf numFmtId="165" fontId="8" fillId="0" borderId="0" xfId="0" applyNumberFormat="1" applyFont="1" applyFill="1" applyAlignment="1">
      <alignment horizontal="right" vertical="top" wrapText="1" readingOrder="2"/>
    </xf>
    <xf numFmtId="0" fontId="11" fillId="0" borderId="0" xfId="0" applyNumberFormat="1" applyFont="1" applyFill="1" applyAlignment="1">
      <alignment horizontal="right" vertical="center" readingOrder="2"/>
    </xf>
    <xf numFmtId="0" fontId="3" fillId="0" borderId="0" xfId="0" applyNumberFormat="1" applyFont="1" applyFill="1" applyBorder="1" applyAlignment="1">
      <alignment horizontal="right" vertical="center" readingOrder="2"/>
    </xf>
    <xf numFmtId="165" fontId="11" fillId="0" borderId="0" xfId="0" applyNumberFormat="1" applyFont="1" applyFill="1" applyAlignment="1">
      <alignment horizontal="right" vertical="center" readingOrder="2"/>
    </xf>
    <xf numFmtId="0" fontId="3" fillId="0" borderId="3" xfId="0" applyNumberFormat="1" applyFont="1" applyFill="1" applyBorder="1" applyAlignment="1">
      <alignment horizontal="center" vertical="center" readingOrder="2"/>
    </xf>
    <xf numFmtId="0" fontId="33" fillId="0" borderId="0" xfId="2" applyFont="1" applyAlignment="1">
      <alignment horizontal="center" vertical="center"/>
    </xf>
    <xf numFmtId="0" fontId="10" fillId="2" borderId="0" xfId="0" applyNumberFormat="1" applyFont="1" applyFill="1" applyBorder="1" applyAlignment="1">
      <alignment horizontal="center" vertical="center" readingOrder="2"/>
    </xf>
    <xf numFmtId="167" fontId="10" fillId="0" borderId="0" xfId="0" applyNumberFormat="1" applyFont="1" applyFill="1" applyAlignment="1">
      <alignment horizontal="center" vertical="top" readingOrder="2"/>
    </xf>
    <xf numFmtId="165" fontId="10" fillId="0" borderId="0" xfId="0" applyNumberFormat="1" applyFont="1" applyFill="1" applyAlignment="1">
      <alignment horizontal="center" vertical="center" wrapText="1" readingOrder="2"/>
    </xf>
    <xf numFmtId="165" fontId="10" fillId="0" borderId="3" xfId="0" applyNumberFormat="1" applyFont="1" applyFill="1" applyBorder="1" applyAlignment="1">
      <alignment horizontal="center" vertical="center" wrapText="1" readingOrder="2"/>
    </xf>
    <xf numFmtId="165" fontId="10" fillId="0" borderId="0" xfId="0" applyNumberFormat="1" applyFont="1" applyFill="1" applyAlignment="1">
      <alignment horizontal="center" wrapText="1" readingOrder="2"/>
    </xf>
    <xf numFmtId="165" fontId="4" fillId="0" borderId="0" xfId="0" applyNumberFormat="1" applyFont="1" applyFill="1" applyAlignment="1">
      <alignment horizontal="center" vertical="center" wrapText="1" readingOrder="2"/>
    </xf>
    <xf numFmtId="0" fontId="10" fillId="0" borderId="2" xfId="0" applyFont="1" applyFill="1" applyBorder="1" applyAlignment="1">
      <alignment horizontal="center" vertical="center" readingOrder="2"/>
    </xf>
    <xf numFmtId="0" fontId="10" fillId="0" borderId="0" xfId="0" applyFont="1" applyFill="1" applyBorder="1" applyAlignment="1">
      <alignment horizontal="center" vertical="center" readingOrder="2"/>
    </xf>
    <xf numFmtId="0" fontId="34" fillId="0" borderId="0" xfId="0" applyFont="1" applyFill="1"/>
    <xf numFmtId="0" fontId="34" fillId="0" borderId="0" xfId="0" applyFont="1" applyFill="1" applyAlignment="1"/>
    <xf numFmtId="0" fontId="3" fillId="0" borderId="0" xfId="0" applyFont="1" applyFill="1" applyAlignment="1">
      <alignment horizontal="left" vertical="center" readingOrder="2"/>
    </xf>
    <xf numFmtId="0" fontId="3" fillId="0" borderId="0" xfId="0" applyFont="1" applyFill="1" applyAlignment="1">
      <alignment horizontal="right" vertical="center" readingOrder="2"/>
    </xf>
    <xf numFmtId="0" fontId="3" fillId="0" borderId="0" xfId="0" applyFont="1" applyFill="1" applyAlignment="1">
      <alignment vertical="center" readingOrder="2"/>
    </xf>
    <xf numFmtId="0" fontId="11" fillId="0" borderId="0" xfId="0" applyFont="1" applyFill="1" applyAlignment="1">
      <alignment vertical="center" readingOrder="2"/>
    </xf>
    <xf numFmtId="0" fontId="11" fillId="0" borderId="0" xfId="0" applyFont="1" applyFill="1" applyAlignment="1">
      <alignment horizontal="right" vertical="center" readingOrder="2"/>
    </xf>
    <xf numFmtId="0" fontId="8" fillId="0" borderId="0" xfId="0" applyFont="1" applyFill="1" applyAlignment="1">
      <alignment vertical="center" readingOrder="2"/>
    </xf>
    <xf numFmtId="0" fontId="35" fillId="0" borderId="0" xfId="0" applyFont="1" applyFill="1"/>
    <xf numFmtId="0" fontId="8" fillId="0" borderId="0" xfId="0" applyFont="1" applyFill="1" applyAlignment="1">
      <alignment horizontal="left" vertical="center" readingOrder="2"/>
    </xf>
    <xf numFmtId="0" fontId="35" fillId="0" borderId="0" xfId="0" applyFont="1" applyFill="1" applyAlignment="1">
      <alignment horizontal="right"/>
    </xf>
    <xf numFmtId="0" fontId="8" fillId="0" borderId="0" xfId="0" applyFont="1" applyFill="1" applyAlignment="1">
      <alignment vertical="top" readingOrder="2"/>
    </xf>
    <xf numFmtId="0" fontId="4" fillId="0" borderId="0" xfId="0" applyFont="1" applyFill="1" applyAlignment="1">
      <alignment horizontal="left" vertical="center" readingOrder="2"/>
    </xf>
    <xf numFmtId="0" fontId="4" fillId="0" borderId="0" xfId="0" applyFont="1" applyFill="1" applyAlignment="1">
      <alignment vertical="center" readingOrder="2"/>
    </xf>
    <xf numFmtId="0" fontId="8" fillId="0" borderId="0" xfId="0" applyNumberFormat="1" applyFont="1" applyFill="1" applyAlignment="1">
      <alignment horizontal="right" vertical="center" wrapText="1" readingOrder="2"/>
    </xf>
    <xf numFmtId="165" fontId="8" fillId="0" borderId="0" xfId="0" applyNumberFormat="1" applyFont="1" applyFill="1" applyAlignment="1">
      <alignment horizontal="right" vertical="center" wrapText="1" readingOrder="2"/>
    </xf>
    <xf numFmtId="165" fontId="3" fillId="0" borderId="0" xfId="3" applyNumberFormat="1" applyFont="1" applyFill="1" applyBorder="1" applyAlignment="1">
      <alignment horizontal="center" vertical="center" wrapText="1" readingOrder="2"/>
    </xf>
    <xf numFmtId="165" fontId="3" fillId="0" borderId="0" xfId="0" applyNumberFormat="1" applyFont="1" applyFill="1" applyBorder="1" applyAlignment="1">
      <alignment horizontal="center" vertical="center" wrapText="1" readingOrder="2"/>
    </xf>
    <xf numFmtId="165" fontId="3" fillId="0" borderId="2" xfId="3" applyNumberFormat="1" applyFont="1" applyFill="1" applyBorder="1" applyAlignment="1">
      <alignment horizontal="center" vertical="center" wrapText="1" readingOrder="2"/>
    </xf>
    <xf numFmtId="165" fontId="3" fillId="0" borderId="2" xfId="0" applyNumberFormat="1" applyFont="1" applyFill="1" applyBorder="1" applyAlignment="1">
      <alignment horizontal="center" vertical="center" wrapText="1" readingOrder="2"/>
    </xf>
    <xf numFmtId="165" fontId="18" fillId="0" borderId="0" xfId="0" applyNumberFormat="1" applyFont="1" applyFill="1" applyBorder="1" applyAlignment="1">
      <alignment horizontal="right" vertical="center" readingOrder="2"/>
    </xf>
    <xf numFmtId="169" fontId="10" fillId="0" borderId="0" xfId="0" applyNumberFormat="1" applyFont="1" applyFill="1" applyBorder="1" applyAlignment="1">
      <alignment horizontal="center" vertical="center" wrapText="1" readingOrder="2"/>
    </xf>
    <xf numFmtId="0" fontId="3" fillId="0" borderId="1" xfId="0" applyNumberFormat="1" applyFont="1" applyFill="1" applyBorder="1" applyAlignment="1">
      <alignment horizontal="center" vertical="center" wrapText="1" readingOrder="2"/>
    </xf>
    <xf numFmtId="0" fontId="11" fillId="0" borderId="0" xfId="0" applyNumberFormat="1" applyFont="1" applyFill="1" applyBorder="1" applyAlignment="1">
      <alignment horizontal="center" vertical="center" wrapText="1" readingOrder="2"/>
    </xf>
    <xf numFmtId="0" fontId="5" fillId="0" borderId="1" xfId="0" applyNumberFormat="1" applyFont="1" applyFill="1" applyBorder="1" applyAlignment="1">
      <alignment horizontal="center" vertical="center" wrapText="1" readingOrder="2"/>
    </xf>
    <xf numFmtId="0" fontId="5" fillId="0" borderId="0" xfId="0" applyNumberFormat="1" applyFont="1" applyFill="1" applyBorder="1" applyAlignment="1">
      <alignment horizontal="center" vertical="center" wrapText="1" readingOrder="2"/>
    </xf>
    <xf numFmtId="0" fontId="49" fillId="0" borderId="0" xfId="0" applyNumberFormat="1" applyFont="1" applyFill="1" applyAlignment="1">
      <alignment horizontal="left" vertical="center" readingOrder="2"/>
    </xf>
    <xf numFmtId="1" fontId="49" fillId="0" borderId="3" xfId="0" applyNumberFormat="1" applyFont="1" applyFill="1" applyBorder="1" applyAlignment="1">
      <alignment horizontal="left" vertical="center" readingOrder="2"/>
    </xf>
    <xf numFmtId="0" fontId="3" fillId="0" borderId="3" xfId="0" applyNumberFormat="1" applyFont="1" applyFill="1" applyBorder="1" applyAlignment="1">
      <alignment vertical="center" readingOrder="2"/>
    </xf>
    <xf numFmtId="0" fontId="5" fillId="0" borderId="3" xfId="0" applyNumberFormat="1" applyFont="1" applyFill="1" applyBorder="1" applyAlignment="1">
      <alignment horizontal="center" vertical="center" wrapText="1" readingOrder="2"/>
    </xf>
    <xf numFmtId="49" fontId="10" fillId="0" borderId="0" xfId="0" applyNumberFormat="1" applyFont="1" applyFill="1" applyAlignment="1">
      <alignment horizontal="left" vertical="center" readingOrder="2"/>
    </xf>
    <xf numFmtId="49" fontId="33" fillId="0" borderId="0" xfId="2" applyNumberFormat="1" applyFont="1" applyFill="1" applyAlignment="1">
      <alignment vertical="center"/>
    </xf>
    <xf numFmtId="0" fontId="34" fillId="0" borderId="0" xfId="2" applyFont="1" applyFill="1" applyAlignment="1">
      <alignment horizontal="right" vertical="center" readingOrder="2"/>
    </xf>
    <xf numFmtId="0" fontId="33" fillId="0" borderId="0" xfId="2" applyFont="1" applyFill="1" applyAlignment="1">
      <alignment vertical="center"/>
    </xf>
    <xf numFmtId="0" fontId="34" fillId="0" borderId="0" xfId="2" applyFont="1" applyFill="1" applyAlignment="1">
      <alignment horizontal="center" vertical="center"/>
    </xf>
    <xf numFmtId="0" fontId="35" fillId="0" borderId="0" xfId="2" applyFont="1" applyFill="1" applyAlignment="1">
      <alignment vertical="center"/>
    </xf>
    <xf numFmtId="0" fontId="34" fillId="0" borderId="0" xfId="2" applyFont="1" applyFill="1" applyAlignment="1">
      <alignment horizontal="right" readingOrder="2"/>
    </xf>
    <xf numFmtId="0" fontId="33" fillId="0" borderId="0" xfId="2" applyFont="1" applyFill="1"/>
    <xf numFmtId="165" fontId="10" fillId="2" borderId="0" xfId="0" applyNumberFormat="1" applyFont="1" applyFill="1" applyBorder="1" applyAlignment="1">
      <alignment horizontal="center" vertical="center" wrapText="1" readingOrder="2"/>
    </xf>
    <xf numFmtId="165" fontId="4" fillId="2" borderId="0" xfId="0" applyNumberFormat="1" applyFont="1" applyFill="1" applyBorder="1" applyAlignment="1">
      <alignment horizontal="center" vertical="center" wrapText="1" readingOrder="2"/>
    </xf>
    <xf numFmtId="165" fontId="4" fillId="2" borderId="0" xfId="0" applyNumberFormat="1" applyFont="1" applyFill="1" applyBorder="1" applyAlignment="1">
      <alignment horizontal="center" wrapText="1" readingOrder="2"/>
    </xf>
    <xf numFmtId="0" fontId="4" fillId="2" borderId="0" xfId="0" applyNumberFormat="1" applyFont="1" applyFill="1" applyAlignment="1">
      <alignment horizontal="right" vertical="center" readingOrder="2"/>
    </xf>
    <xf numFmtId="0" fontId="10" fillId="0" borderId="0" xfId="0" applyNumberFormat="1" applyFont="1" applyFill="1" applyAlignment="1">
      <alignment vertical="top" wrapText="1" readingOrder="2"/>
    </xf>
    <xf numFmtId="0" fontId="4" fillId="2" borderId="0" xfId="0" applyFont="1" applyFill="1" applyAlignment="1">
      <alignment readingOrder="2"/>
    </xf>
    <xf numFmtId="0" fontId="4" fillId="0" borderId="0" xfId="0" applyFont="1" applyFill="1" applyAlignment="1">
      <alignment horizontal="center" readingOrder="2"/>
    </xf>
    <xf numFmtId="0" fontId="4" fillId="0" borderId="0" xfId="0" applyFont="1" applyFill="1" applyAlignment="1">
      <alignment readingOrder="2"/>
    </xf>
    <xf numFmtId="0" fontId="6" fillId="2" borderId="3" xfId="0" applyNumberFormat="1" applyFont="1" applyFill="1" applyBorder="1" applyAlignment="1">
      <alignment horizontal="center" vertical="center" wrapText="1" readingOrder="2"/>
    </xf>
    <xf numFmtId="0" fontId="4" fillId="2" borderId="0" xfId="0" applyNumberFormat="1" applyFont="1" applyFill="1" applyBorder="1" applyAlignment="1">
      <alignment horizontal="right" vertical="center" readingOrder="2"/>
    </xf>
    <xf numFmtId="0" fontId="3" fillId="2" borderId="0" xfId="0" applyNumberFormat="1" applyFont="1" applyFill="1" applyBorder="1" applyAlignment="1">
      <alignment horizontal="center" vertical="center" wrapText="1" readingOrder="2"/>
    </xf>
    <xf numFmtId="0" fontId="4" fillId="2" borderId="3" xfId="0" applyNumberFormat="1" applyFont="1" applyFill="1" applyBorder="1" applyAlignment="1">
      <alignment horizontal="center" vertical="center" readingOrder="2"/>
    </xf>
    <xf numFmtId="0" fontId="4" fillId="2" borderId="0" xfId="0" applyNumberFormat="1" applyFont="1" applyFill="1" applyBorder="1" applyAlignment="1">
      <alignment horizontal="center" vertical="center" readingOrder="2"/>
    </xf>
    <xf numFmtId="49" fontId="4" fillId="2" borderId="0" xfId="0" applyNumberFormat="1" applyFont="1" applyFill="1" applyAlignment="1">
      <alignment horizontal="right" vertical="center" readingOrder="2"/>
    </xf>
    <xf numFmtId="49" fontId="10" fillId="2" borderId="0" xfId="0" applyNumberFormat="1" applyFont="1" applyFill="1" applyAlignment="1">
      <alignment vertical="top" wrapText="1" readingOrder="2"/>
    </xf>
    <xf numFmtId="2" fontId="10" fillId="0" borderId="0" xfId="0" applyNumberFormat="1" applyFont="1" applyFill="1" applyAlignment="1">
      <alignment vertical="top" wrapText="1" readingOrder="2"/>
    </xf>
    <xf numFmtId="0" fontId="3" fillId="2" borderId="0" xfId="0" applyNumberFormat="1" applyFont="1" applyFill="1" applyBorder="1" applyAlignment="1">
      <alignment horizontal="center" vertical="center" wrapText="1" readingOrder="2"/>
    </xf>
    <xf numFmtId="49" fontId="10" fillId="2" borderId="0" xfId="0" applyNumberFormat="1" applyFont="1" applyFill="1" applyAlignment="1">
      <alignment horizontal="right" vertical="top" wrapText="1" readingOrder="2"/>
    </xf>
    <xf numFmtId="0" fontId="3" fillId="2" borderId="3" xfId="0" applyNumberFormat="1" applyFont="1" applyFill="1" applyBorder="1" applyAlignment="1">
      <alignment horizontal="center" vertical="center" readingOrder="2"/>
    </xf>
    <xf numFmtId="1" fontId="8" fillId="0" borderId="3" xfId="0" applyNumberFormat="1" applyFont="1" applyFill="1" applyBorder="1" applyAlignment="1">
      <alignment horizontal="center" vertical="center" readingOrder="2"/>
    </xf>
    <xf numFmtId="0" fontId="4" fillId="0" borderId="0" xfId="0" applyNumberFormat="1" applyFont="1" applyFill="1" applyBorder="1" applyAlignment="1">
      <alignment horizontal="center" vertical="center" readingOrder="2"/>
    </xf>
    <xf numFmtId="0" fontId="4" fillId="0" borderId="1" xfId="0" applyNumberFormat="1" applyFont="1" applyFill="1" applyBorder="1" applyAlignment="1">
      <alignment horizontal="center" vertical="center" readingOrder="2"/>
    </xf>
    <xf numFmtId="0" fontId="3" fillId="2" borderId="3" xfId="0" applyNumberFormat="1" applyFont="1" applyFill="1" applyBorder="1" applyAlignment="1">
      <alignment vertical="center" readingOrder="2"/>
    </xf>
    <xf numFmtId="165" fontId="5" fillId="0" borderId="0" xfId="0" applyNumberFormat="1" applyFont="1" applyFill="1" applyBorder="1" applyAlignment="1">
      <alignment vertical="center" readingOrder="2"/>
    </xf>
    <xf numFmtId="0" fontId="4" fillId="2" borderId="3" xfId="0" applyNumberFormat="1" applyFont="1" applyFill="1" applyBorder="1" applyAlignment="1">
      <alignment vertical="center" wrapText="1" readingOrder="2"/>
    </xf>
    <xf numFmtId="0" fontId="31" fillId="2" borderId="0" xfId="0" applyFont="1" applyFill="1" applyAlignment="1">
      <alignment horizontal="center" vertical="center"/>
    </xf>
    <xf numFmtId="0" fontId="32" fillId="2" borderId="0" xfId="0" applyFont="1" applyFill="1" applyAlignment="1">
      <alignment vertical="center"/>
    </xf>
    <xf numFmtId="0" fontId="0" fillId="2" borderId="0" xfId="0" applyFill="1"/>
    <xf numFmtId="165" fontId="10" fillId="2" borderId="0" xfId="0" applyNumberFormat="1" applyFont="1" applyFill="1" applyBorder="1" applyAlignment="1">
      <alignment horizontal="center" vertical="center" wrapText="1" readingOrder="2"/>
    </xf>
    <xf numFmtId="165" fontId="10" fillId="2" borderId="0" xfId="0" applyNumberFormat="1" applyFont="1" applyFill="1" applyBorder="1" applyAlignment="1">
      <alignment horizontal="center" vertical="center" wrapText="1" readingOrder="2"/>
    </xf>
    <xf numFmtId="165" fontId="10" fillId="2" borderId="0" xfId="0" applyNumberFormat="1" applyFont="1" applyFill="1" applyAlignment="1">
      <alignment horizontal="center" vertical="center" readingOrder="2"/>
    </xf>
    <xf numFmtId="165" fontId="4" fillId="2" borderId="0" xfId="0" applyNumberFormat="1" applyFont="1" applyFill="1" applyBorder="1" applyAlignment="1">
      <alignment horizontal="center" vertical="center" wrapText="1" readingOrder="2"/>
    </xf>
    <xf numFmtId="170" fontId="8" fillId="0" borderId="0" xfId="1" applyNumberFormat="1" applyFont="1" applyFill="1" applyBorder="1" applyAlignment="1">
      <alignment vertical="center" readingOrder="2"/>
    </xf>
    <xf numFmtId="0" fontId="35" fillId="0" borderId="0" xfId="2" applyFont="1" applyAlignment="1">
      <alignment horizontal="right" vertical="top" wrapText="1" readingOrder="2"/>
    </xf>
    <xf numFmtId="0" fontId="33" fillId="0" borderId="3" xfId="2" applyFont="1" applyBorder="1" applyAlignment="1">
      <alignment horizontal="center" vertical="center"/>
    </xf>
    <xf numFmtId="0" fontId="33" fillId="0" borderId="0" xfId="2" applyFont="1" applyBorder="1" applyAlignment="1">
      <alignment horizontal="center" vertical="center"/>
    </xf>
    <xf numFmtId="0" fontId="33" fillId="0" borderId="0" xfId="2" applyFont="1" applyAlignment="1">
      <alignment horizontal="center" vertical="center"/>
    </xf>
    <xf numFmtId="0" fontId="7" fillId="2" borderId="0" xfId="0" applyNumberFormat="1" applyFont="1" applyFill="1" applyAlignment="1">
      <alignment horizontal="center" vertical="center" readingOrder="2"/>
    </xf>
    <xf numFmtId="0" fontId="4" fillId="2" borderId="0" xfId="0" applyNumberFormat="1" applyFont="1" applyFill="1" applyAlignment="1">
      <alignment horizontal="right" vertical="center" readingOrder="2"/>
    </xf>
    <xf numFmtId="0" fontId="4" fillId="2" borderId="3" xfId="0" applyNumberFormat="1" applyFont="1" applyFill="1" applyBorder="1" applyAlignment="1">
      <alignment horizontal="center" vertical="center" readingOrder="2"/>
    </xf>
    <xf numFmtId="49" fontId="4" fillId="0" borderId="0" xfId="0" applyNumberFormat="1" applyFont="1" applyFill="1" applyBorder="1" applyAlignment="1">
      <alignment vertical="top" readingOrder="2"/>
    </xf>
    <xf numFmtId="165" fontId="8" fillId="0" borderId="0" xfId="0" applyNumberFormat="1" applyFont="1" applyFill="1" applyBorder="1" applyAlignment="1">
      <alignment vertical="top" readingOrder="2"/>
    </xf>
    <xf numFmtId="165" fontId="5" fillId="0" borderId="0" xfId="0" applyNumberFormat="1" applyFont="1" applyFill="1" applyBorder="1" applyAlignment="1">
      <alignment horizontal="center" vertical="center" wrapText="1" readingOrder="2"/>
    </xf>
    <xf numFmtId="49" fontId="4" fillId="0" borderId="0" xfId="0" applyNumberFormat="1" applyFont="1" applyFill="1" applyAlignment="1">
      <alignment horizontal="left" vertical="center" readingOrder="2"/>
    </xf>
    <xf numFmtId="0" fontId="34" fillId="0" borderId="0" xfId="2" applyFont="1" applyAlignment="1"/>
    <xf numFmtId="49" fontId="34" fillId="0" borderId="0" xfId="2" applyNumberFormat="1" applyFont="1" applyAlignment="1">
      <alignment horizontal="left" vertical="top"/>
    </xf>
    <xf numFmtId="49" fontId="3" fillId="0" borderId="0" xfId="0" applyNumberFormat="1" applyFont="1" applyFill="1" applyAlignment="1">
      <alignment horizontal="left" vertical="center"/>
    </xf>
    <xf numFmtId="165" fontId="11" fillId="0" borderId="0" xfId="0" applyNumberFormat="1" applyFont="1" applyFill="1" applyBorder="1" applyAlignment="1">
      <alignment vertical="center" wrapText="1" readingOrder="2"/>
    </xf>
    <xf numFmtId="0" fontId="50" fillId="0" borderId="0" xfId="0" applyFont="1"/>
    <xf numFmtId="0" fontId="3" fillId="0" borderId="0" xfId="0" applyFont="1" applyFill="1" applyAlignment="1">
      <alignment horizontal="right" vertical="top" wrapText="1" readingOrder="2"/>
    </xf>
    <xf numFmtId="165" fontId="10" fillId="2" borderId="0" xfId="0" applyNumberFormat="1" applyFont="1" applyFill="1" applyBorder="1" applyAlignment="1">
      <alignment horizontal="center" vertical="center" wrapText="1" readingOrder="2"/>
    </xf>
    <xf numFmtId="165" fontId="10" fillId="2" borderId="0" xfId="0" applyNumberFormat="1" applyFont="1" applyFill="1" applyAlignment="1">
      <alignment horizontal="center" vertical="center" readingOrder="2"/>
    </xf>
    <xf numFmtId="0" fontId="4" fillId="2" borderId="0" xfId="0" applyNumberFormat="1" applyFont="1" applyFill="1" applyAlignment="1">
      <alignment horizontal="right" vertical="center" readingOrder="2"/>
    </xf>
    <xf numFmtId="165" fontId="4" fillId="2" borderId="0" xfId="0" applyNumberFormat="1" applyFont="1" applyFill="1" applyBorder="1" applyAlignment="1">
      <alignment horizontal="center" vertical="center" wrapText="1" readingOrder="2"/>
    </xf>
    <xf numFmtId="165" fontId="4" fillId="2" borderId="0" xfId="0" applyNumberFormat="1" applyFont="1" applyFill="1" applyBorder="1" applyAlignment="1">
      <alignment horizontal="center" wrapText="1" readingOrder="2"/>
    </xf>
    <xf numFmtId="165" fontId="4" fillId="2" borderId="0" xfId="0" applyNumberFormat="1" applyFont="1" applyFill="1" applyAlignment="1">
      <alignment horizontal="center" vertical="center" readingOrder="2"/>
    </xf>
    <xf numFmtId="0" fontId="4" fillId="2" borderId="3" xfId="0" applyNumberFormat="1" applyFont="1" applyFill="1" applyBorder="1" applyAlignment="1">
      <alignment horizontal="center" vertical="center" wrapText="1" readingOrder="2"/>
    </xf>
    <xf numFmtId="0" fontId="3" fillId="2" borderId="0" xfId="0" applyNumberFormat="1" applyFont="1" applyFill="1" applyBorder="1" applyAlignment="1">
      <alignment horizontal="center" vertical="center" readingOrder="2"/>
    </xf>
    <xf numFmtId="0" fontId="4" fillId="2" borderId="0" xfId="0" applyNumberFormat="1" applyFont="1" applyFill="1" applyBorder="1" applyAlignment="1">
      <alignment horizontal="center" vertical="center" readingOrder="2"/>
    </xf>
    <xf numFmtId="0" fontId="3" fillId="2" borderId="3" xfId="0" applyNumberFormat="1" applyFont="1" applyFill="1" applyBorder="1" applyAlignment="1">
      <alignment horizontal="center" vertical="center" readingOrder="2"/>
    </xf>
    <xf numFmtId="0" fontId="33" fillId="0" borderId="0" xfId="2" applyFont="1" applyBorder="1" applyAlignment="1">
      <alignment horizontal="center" vertical="center"/>
    </xf>
    <xf numFmtId="0" fontId="34" fillId="0" borderId="0" xfId="2" applyFont="1" applyAlignment="1">
      <alignment horizontal="right" vertical="center" readingOrder="2"/>
    </xf>
    <xf numFmtId="0" fontId="33" fillId="0" borderId="3" xfId="2" applyFont="1" applyBorder="1" applyAlignment="1">
      <alignment horizontal="center" vertical="center"/>
    </xf>
    <xf numFmtId="0" fontId="41" fillId="0" borderId="0" xfId="2" applyFont="1" applyAlignment="1">
      <alignment horizontal="center" vertical="center"/>
    </xf>
    <xf numFmtId="0" fontId="5" fillId="0" borderId="3" xfId="0" applyNumberFormat="1" applyFont="1" applyFill="1" applyBorder="1" applyAlignment="1">
      <alignment vertical="center" readingOrder="2"/>
    </xf>
    <xf numFmtId="165" fontId="10" fillId="0" borderId="0" xfId="0" applyNumberFormat="1" applyFont="1" applyFill="1" applyBorder="1" applyAlignment="1">
      <alignment horizontal="right" wrapText="1" readingOrder="2"/>
    </xf>
    <xf numFmtId="0" fontId="4" fillId="2" borderId="0" xfId="0" applyNumberFormat="1" applyFont="1" applyFill="1" applyAlignment="1">
      <alignment horizontal="right" vertical="center" readingOrder="2"/>
    </xf>
    <xf numFmtId="0" fontId="7" fillId="2" borderId="0" xfId="0" applyNumberFormat="1" applyFont="1" applyFill="1" applyAlignment="1">
      <alignment horizontal="center" vertical="center" readingOrder="2"/>
    </xf>
    <xf numFmtId="165" fontId="4" fillId="2" borderId="0" xfId="0" applyNumberFormat="1" applyFont="1" applyFill="1" applyAlignment="1">
      <alignment horizontal="right" vertical="center" readingOrder="2"/>
    </xf>
    <xf numFmtId="0" fontId="4" fillId="2" borderId="3" xfId="0" applyNumberFormat="1" applyFont="1" applyFill="1" applyBorder="1" applyAlignment="1">
      <alignment horizontal="center" vertical="center" readingOrder="2"/>
    </xf>
    <xf numFmtId="165" fontId="4" fillId="2" borderId="5" xfId="0" applyNumberFormat="1" applyFont="1" applyFill="1" applyBorder="1" applyAlignment="1">
      <alignment horizontal="center" vertical="center" wrapText="1" readingOrder="2"/>
    </xf>
    <xf numFmtId="0" fontId="50" fillId="2" borderId="0" xfId="0" applyFont="1" applyFill="1"/>
    <xf numFmtId="0" fontId="50" fillId="0" borderId="4" xfId="0" applyFont="1" applyBorder="1"/>
    <xf numFmtId="0" fontId="50" fillId="0" borderId="14" xfId="0" applyFont="1" applyBorder="1"/>
    <xf numFmtId="165" fontId="4" fillId="2" borderId="0" xfId="0" applyNumberFormat="1" applyFont="1" applyFill="1" applyAlignment="1">
      <alignment readingOrder="2"/>
    </xf>
    <xf numFmtId="165" fontId="8" fillId="2" borderId="0" xfId="0" applyNumberFormat="1" applyFont="1" applyFill="1" applyAlignment="1">
      <alignment horizontal="left" vertical="center" readingOrder="2"/>
    </xf>
    <xf numFmtId="165" fontId="10" fillId="2" borderId="2" xfId="0" applyNumberFormat="1" applyFont="1" applyFill="1" applyBorder="1" applyAlignment="1">
      <alignment vertical="center" readingOrder="2"/>
    </xf>
    <xf numFmtId="165" fontId="4" fillId="2" borderId="0" xfId="0" applyNumberFormat="1" applyFont="1" applyFill="1" applyBorder="1" applyAlignment="1">
      <alignment vertical="center" readingOrder="2"/>
    </xf>
    <xf numFmtId="49" fontId="11" fillId="2" borderId="0" xfId="0" applyNumberFormat="1" applyFont="1" applyFill="1" applyAlignment="1">
      <alignment vertical="center" wrapText="1" readingOrder="2"/>
    </xf>
    <xf numFmtId="165" fontId="5" fillId="2" borderId="0" xfId="0" applyNumberFormat="1" applyFont="1" applyFill="1" applyAlignment="1">
      <alignment horizontal="right" vertical="center" wrapText="1" readingOrder="2"/>
    </xf>
    <xf numFmtId="165" fontId="11" fillId="2" borderId="0" xfId="0" applyNumberFormat="1" applyFont="1" applyFill="1" applyAlignment="1">
      <alignment vertical="center" wrapText="1" readingOrder="2"/>
    </xf>
    <xf numFmtId="165" fontId="10" fillId="2" borderId="1" xfId="0" applyNumberFormat="1" applyFont="1" applyFill="1" applyBorder="1" applyAlignment="1">
      <alignment vertical="center" readingOrder="2"/>
    </xf>
    <xf numFmtId="0" fontId="0" fillId="2" borderId="0" xfId="0" applyFill="1" applyAlignment="1">
      <alignment horizontal="right" wrapText="1"/>
    </xf>
    <xf numFmtId="0" fontId="31" fillId="2" borderId="0" xfId="0" applyFont="1" applyFill="1" applyAlignment="1">
      <alignment horizontal="center" vertical="center"/>
    </xf>
    <xf numFmtId="0" fontId="0" fillId="4" borderId="0" xfId="0" applyFill="1" applyAlignment="1">
      <alignment horizontal="right" wrapText="1"/>
    </xf>
    <xf numFmtId="0" fontId="33" fillId="0" borderId="3" xfId="0" applyFont="1" applyBorder="1" applyAlignment="1">
      <alignment horizontal="center" vertical="center"/>
    </xf>
    <xf numFmtId="0" fontId="33" fillId="0" borderId="4" xfId="0" applyFont="1" applyBorder="1" applyAlignment="1">
      <alignment horizontal="center" vertical="center"/>
    </xf>
    <xf numFmtId="0" fontId="33" fillId="0" borderId="0" xfId="0" applyFont="1" applyAlignment="1">
      <alignment horizontal="center" vertical="center"/>
    </xf>
    <xf numFmtId="49" fontId="33" fillId="0" borderId="0" xfId="0" applyNumberFormat="1" applyFont="1" applyAlignment="1">
      <alignment horizontal="center" vertical="center"/>
    </xf>
    <xf numFmtId="0" fontId="33" fillId="0" borderId="0" xfId="0" applyFont="1" applyAlignment="1">
      <alignment horizontal="right" vertical="center"/>
    </xf>
    <xf numFmtId="0" fontId="33" fillId="0" borderId="0" xfId="0" applyFont="1" applyAlignment="1">
      <alignment vertical="center"/>
    </xf>
    <xf numFmtId="0" fontId="33" fillId="0" borderId="0" xfId="0" applyFont="1" applyBorder="1" applyAlignment="1">
      <alignment horizontal="center" vertical="center"/>
    </xf>
    <xf numFmtId="0" fontId="33" fillId="0" borderId="4" xfId="0" applyFont="1" applyBorder="1" applyAlignment="1">
      <alignment horizontal="right" vertical="center"/>
    </xf>
    <xf numFmtId="0" fontId="33" fillId="0" borderId="0" xfId="0" applyFont="1" applyAlignment="1">
      <alignment horizontal="right" vertical="center" wrapText="1"/>
    </xf>
    <xf numFmtId="0" fontId="34" fillId="0" borderId="0" xfId="0" applyFont="1" applyAlignment="1">
      <alignment horizontal="center" vertical="center"/>
    </xf>
    <xf numFmtId="0" fontId="41" fillId="0" borderId="0" xfId="0" applyFont="1" applyAlignment="1">
      <alignment horizontal="center" vertical="center"/>
    </xf>
    <xf numFmtId="0" fontId="34" fillId="0" borderId="3" xfId="0" applyFont="1" applyBorder="1" applyAlignment="1">
      <alignment horizontal="center" vertical="center"/>
    </xf>
    <xf numFmtId="0" fontId="34" fillId="0" borderId="0" xfId="0" applyFont="1" applyAlignment="1">
      <alignment horizontal="right" vertical="center"/>
    </xf>
    <xf numFmtId="0" fontId="8" fillId="3" borderId="0" xfId="0" applyFont="1" applyFill="1" applyBorder="1" applyAlignment="1">
      <alignment horizontal="right" readingOrder="2"/>
    </xf>
    <xf numFmtId="0" fontId="7" fillId="2" borderId="0" xfId="0" applyFont="1" applyFill="1" applyBorder="1" applyAlignment="1">
      <alignment horizontal="center" vertical="center" readingOrder="2"/>
    </xf>
    <xf numFmtId="0" fontId="10" fillId="0" borderId="0" xfId="0" applyFont="1" applyFill="1" applyBorder="1" applyAlignment="1">
      <alignment horizontal="center" readingOrder="2"/>
    </xf>
    <xf numFmtId="165" fontId="10" fillId="2" borderId="0" xfId="0" applyNumberFormat="1" applyFont="1" applyFill="1" applyBorder="1" applyAlignment="1">
      <alignment horizontal="center" vertical="center" wrapText="1" readingOrder="2"/>
    </xf>
    <xf numFmtId="0" fontId="7" fillId="2" borderId="0" xfId="0" applyNumberFormat="1" applyFont="1" applyFill="1" applyBorder="1" applyAlignment="1">
      <alignment horizontal="center" readingOrder="2"/>
    </xf>
    <xf numFmtId="165" fontId="10" fillId="2" borderId="0" xfId="0" applyNumberFormat="1" applyFont="1" applyFill="1" applyBorder="1" applyAlignment="1">
      <alignment horizontal="center" readingOrder="2"/>
    </xf>
    <xf numFmtId="3" fontId="10" fillId="2" borderId="0" xfId="0" applyNumberFormat="1" applyFont="1" applyFill="1" applyAlignment="1">
      <alignment horizontal="center" vertical="top" wrapText="1" readingOrder="2"/>
    </xf>
    <xf numFmtId="0" fontId="7" fillId="2" borderId="0" xfId="0" applyFont="1" applyFill="1" applyAlignment="1">
      <alignment horizontal="center" vertical="top" readingOrder="2"/>
    </xf>
    <xf numFmtId="0" fontId="7" fillId="2" borderId="0" xfId="0" applyFont="1" applyFill="1" applyAlignment="1">
      <alignment horizontal="center" vertical="center" readingOrder="2"/>
    </xf>
    <xf numFmtId="0" fontId="10" fillId="2" borderId="0" xfId="0" applyFont="1" applyFill="1" applyAlignment="1">
      <alignment horizontal="center" vertical="center" readingOrder="2"/>
    </xf>
    <xf numFmtId="0" fontId="4" fillId="2" borderId="3" xfId="0" applyFont="1" applyFill="1" applyBorder="1" applyAlignment="1">
      <alignment horizontal="center" vertical="center" wrapText="1" readingOrder="2"/>
    </xf>
    <xf numFmtId="0" fontId="8" fillId="3" borderId="0" xfId="0" applyFont="1" applyFill="1" applyBorder="1" applyAlignment="1">
      <alignment horizontal="right" vertical="center" wrapText="1" readingOrder="2"/>
    </xf>
    <xf numFmtId="0" fontId="4" fillId="2" borderId="0" xfId="0" applyFont="1" applyFill="1" applyAlignment="1">
      <alignment horizontal="center" readingOrder="2"/>
    </xf>
    <xf numFmtId="0" fontId="10" fillId="0" borderId="0" xfId="0" applyFont="1" applyFill="1" applyAlignment="1">
      <alignment horizontal="center" readingOrder="2"/>
    </xf>
    <xf numFmtId="165" fontId="4" fillId="0" borderId="0" xfId="0" applyNumberFormat="1" applyFont="1" applyFill="1" applyAlignment="1">
      <alignment horizontal="center" vertical="center" readingOrder="2"/>
    </xf>
    <xf numFmtId="0" fontId="15" fillId="2" borderId="0" xfId="0" applyFont="1" applyFill="1" applyAlignment="1">
      <alignment horizontal="center" vertical="center" readingOrder="2"/>
    </xf>
    <xf numFmtId="165" fontId="10" fillId="2" borderId="0" xfId="0" applyNumberFormat="1" applyFont="1" applyFill="1" applyAlignment="1">
      <alignment horizontal="center" vertical="center" readingOrder="2"/>
    </xf>
    <xf numFmtId="49" fontId="10" fillId="0" borderId="0" xfId="0" applyNumberFormat="1" applyFont="1" applyFill="1" applyAlignment="1">
      <alignment horizontal="center" vertical="center" readingOrder="2"/>
    </xf>
    <xf numFmtId="0" fontId="35" fillId="0" borderId="0" xfId="0" applyFont="1" applyAlignment="1">
      <alignment horizontal="center"/>
    </xf>
    <xf numFmtId="49" fontId="42" fillId="0" borderId="0" xfId="0" applyNumberFormat="1" applyFont="1" applyAlignment="1">
      <alignment horizontal="center"/>
    </xf>
    <xf numFmtId="0" fontId="8" fillId="2" borderId="0" xfId="0" applyFont="1" applyFill="1" applyAlignment="1">
      <alignment horizontal="center" vertical="center" readingOrder="2"/>
    </xf>
    <xf numFmtId="0" fontId="5" fillId="2" borderId="0" xfId="0" applyFont="1" applyFill="1" applyAlignment="1">
      <alignment horizontal="center" vertical="center" readingOrder="2"/>
    </xf>
    <xf numFmtId="0" fontId="33" fillId="0" borderId="0" xfId="0" applyFont="1" applyBorder="1" applyAlignment="1">
      <alignment horizontal="center"/>
    </xf>
    <xf numFmtId="0" fontId="10" fillId="3" borderId="0" xfId="0" applyFont="1" applyFill="1" applyBorder="1" applyAlignment="1">
      <alignment horizontal="right" vertical="center" readingOrder="2"/>
    </xf>
    <xf numFmtId="0" fontId="9" fillId="2" borderId="0" xfId="0" applyFont="1" applyFill="1" applyBorder="1" applyAlignment="1">
      <alignment horizontal="center" vertical="center" readingOrder="2"/>
    </xf>
    <xf numFmtId="0" fontId="34" fillId="0" borderId="0" xfId="0" applyFont="1" applyBorder="1" applyAlignment="1">
      <alignment horizontal="right"/>
    </xf>
    <xf numFmtId="0" fontId="33" fillId="0" borderId="0" xfId="0" applyFont="1" applyBorder="1" applyAlignment="1">
      <alignment horizontal="right"/>
    </xf>
    <xf numFmtId="0" fontId="33" fillId="0" borderId="0" xfId="0" applyFont="1" applyFill="1" applyBorder="1" applyAlignment="1">
      <alignment horizontal="right" vertical="top" wrapText="1"/>
    </xf>
    <xf numFmtId="0" fontId="33" fillId="0" borderId="0" xfId="0" applyFont="1" applyBorder="1" applyAlignment="1">
      <alignment horizontal="right" vertical="top" wrapText="1"/>
    </xf>
    <xf numFmtId="0" fontId="33" fillId="0" borderId="0" xfId="0" applyFont="1" applyFill="1" applyBorder="1" applyAlignment="1">
      <alignment horizontal="right" wrapText="1"/>
    </xf>
    <xf numFmtId="0" fontId="34" fillId="0" borderId="0" xfId="0" applyFont="1" applyFill="1" applyBorder="1" applyAlignment="1">
      <alignment horizontal="right"/>
    </xf>
    <xf numFmtId="0" fontId="35" fillId="0" borderId="0" xfId="0" applyFont="1" applyBorder="1" applyAlignment="1">
      <alignment horizontal="right"/>
    </xf>
    <xf numFmtId="0" fontId="33" fillId="0" borderId="0" xfId="0" applyFont="1" applyFill="1" applyBorder="1" applyAlignment="1">
      <alignment horizontal="right"/>
    </xf>
    <xf numFmtId="0" fontId="44" fillId="0" borderId="3" xfId="0" applyFont="1" applyBorder="1" applyAlignment="1">
      <alignment horizontal="center" vertical="center"/>
    </xf>
    <xf numFmtId="0" fontId="34" fillId="0" borderId="0" xfId="0" applyNumberFormat="1" applyFont="1" applyAlignment="1">
      <alignment horizontal="right"/>
    </xf>
    <xf numFmtId="0" fontId="35" fillId="0" borderId="0" xfId="0" applyNumberFormat="1" applyFont="1" applyFill="1" applyAlignment="1">
      <alignment horizontal="right"/>
    </xf>
    <xf numFmtId="0" fontId="35" fillId="0" borderId="0" xfId="0" applyNumberFormat="1" applyFont="1" applyAlignment="1">
      <alignment horizontal="right" vertical="top" wrapText="1"/>
    </xf>
    <xf numFmtId="0" fontId="33" fillId="0" borderId="0" xfId="0" applyFont="1" applyAlignment="1">
      <alignment horizontal="center"/>
    </xf>
    <xf numFmtId="0" fontId="35" fillId="0" borderId="0" xfId="0" applyNumberFormat="1" applyFont="1" applyAlignment="1">
      <alignment horizontal="right"/>
    </xf>
    <xf numFmtId="0" fontId="35" fillId="0" borderId="0" xfId="0" applyFont="1" applyAlignment="1">
      <alignment horizontal="center" vertical="center"/>
    </xf>
    <xf numFmtId="0" fontId="35" fillId="0" borderId="0" xfId="0" applyFont="1" applyBorder="1" applyAlignment="1">
      <alignment horizontal="center" vertical="center"/>
    </xf>
    <xf numFmtId="0" fontId="35" fillId="0" borderId="0" xfId="0" applyNumberFormat="1" applyFont="1" applyFill="1" applyAlignment="1">
      <alignment vertical="top" wrapText="1"/>
    </xf>
    <xf numFmtId="0" fontId="35" fillId="0" borderId="0" xfId="0" applyNumberFormat="1" applyFont="1" applyFill="1" applyAlignment="1">
      <alignment horizontal="right" vertical="top" wrapText="1"/>
    </xf>
    <xf numFmtId="0" fontId="35" fillId="0" borderId="0" xfId="0" applyFont="1" applyFill="1" applyAlignment="1">
      <alignment horizontal="right" vertical="top" wrapText="1"/>
    </xf>
    <xf numFmtId="0" fontId="35" fillId="0" borderId="0" xfId="0" applyFont="1" applyAlignment="1">
      <alignment horizontal="right" vertical="top" wrapText="1"/>
    </xf>
    <xf numFmtId="0" fontId="36" fillId="0" borderId="3" xfId="0" applyFont="1" applyBorder="1" applyAlignment="1">
      <alignment horizontal="center"/>
    </xf>
    <xf numFmtId="0" fontId="3" fillId="2" borderId="0" xfId="0" applyFont="1" applyFill="1" applyBorder="1" applyAlignment="1">
      <alignment horizontal="center" vertical="center" readingOrder="2"/>
    </xf>
    <xf numFmtId="0" fontId="35" fillId="0" borderId="4" xfId="0" applyFont="1" applyBorder="1" applyAlignment="1">
      <alignment horizontal="right"/>
    </xf>
    <xf numFmtId="49" fontId="36" fillId="0" borderId="0" xfId="0" applyNumberFormat="1" applyFont="1" applyFill="1" applyAlignment="1">
      <alignment horizontal="right"/>
    </xf>
    <xf numFmtId="0" fontId="35" fillId="0" borderId="0" xfId="0" applyFont="1" applyAlignment="1">
      <alignment horizontal="right"/>
    </xf>
    <xf numFmtId="0" fontId="34" fillId="0" borderId="0" xfId="0" applyFont="1" applyAlignment="1">
      <alignment horizontal="right"/>
    </xf>
    <xf numFmtId="0" fontId="34" fillId="0" borderId="0" xfId="0" applyFont="1" applyFill="1" applyAlignment="1">
      <alignment horizontal="right"/>
    </xf>
    <xf numFmtId="0" fontId="35" fillId="0" borderId="0" xfId="0" applyFont="1" applyAlignment="1">
      <alignment horizontal="right" wrapText="1"/>
    </xf>
    <xf numFmtId="0" fontId="36" fillId="0" borderId="0" xfId="0" applyFont="1" applyAlignment="1">
      <alignment horizontal="right"/>
    </xf>
    <xf numFmtId="0" fontId="35" fillId="0" borderId="4" xfId="0" applyFont="1" applyBorder="1" applyAlignment="1">
      <alignment horizontal="center"/>
    </xf>
    <xf numFmtId="0" fontId="35" fillId="0" borderId="0" xfId="0" applyFont="1" applyBorder="1" applyAlignment="1">
      <alignment horizontal="center"/>
    </xf>
    <xf numFmtId="49" fontId="35" fillId="0" borderId="0" xfId="0" applyNumberFormat="1" applyFont="1" applyAlignment="1">
      <alignment horizontal="center"/>
    </xf>
    <xf numFmtId="0" fontId="11" fillId="2" borderId="0" xfId="0" applyFont="1" applyFill="1" applyAlignment="1">
      <alignment horizontal="right" vertical="center" wrapText="1" readingOrder="2"/>
    </xf>
    <xf numFmtId="0" fontId="11" fillId="0" borderId="0" xfId="0" applyFont="1" applyFill="1" applyAlignment="1">
      <alignment horizontal="right" vertical="top" wrapText="1" readingOrder="2"/>
    </xf>
    <xf numFmtId="0" fontId="3" fillId="2" borderId="0" xfId="0" applyFont="1" applyFill="1" applyAlignment="1">
      <alignment horizontal="right" vertical="center" readingOrder="2"/>
    </xf>
    <xf numFmtId="0" fontId="11" fillId="0" borderId="0" xfId="0" applyFont="1" applyFill="1" applyAlignment="1">
      <alignment horizontal="right" vertical="center" readingOrder="2"/>
    </xf>
    <xf numFmtId="0" fontId="11" fillId="2" borderId="0" xfId="0" applyFont="1" applyFill="1" applyAlignment="1">
      <alignment horizontal="right" vertical="center" readingOrder="2"/>
    </xf>
    <xf numFmtId="49" fontId="11" fillId="0" borderId="0" xfId="0" applyNumberFormat="1" applyFont="1" applyFill="1" applyAlignment="1">
      <alignment vertical="top" readingOrder="2"/>
    </xf>
    <xf numFmtId="0" fontId="8" fillId="0" borderId="0" xfId="0" applyFont="1" applyFill="1" applyAlignment="1">
      <alignment horizontal="right" vertical="top" wrapText="1" readingOrder="2"/>
    </xf>
    <xf numFmtId="0" fontId="11" fillId="2" borderId="0" xfId="0" applyFont="1" applyFill="1" applyAlignment="1">
      <alignment horizontal="right" vertical="top" wrapText="1" readingOrder="2"/>
    </xf>
    <xf numFmtId="0" fontId="3" fillId="0" borderId="0" xfId="0" applyFont="1" applyFill="1" applyAlignment="1">
      <alignment horizontal="right" vertical="center" readingOrder="2"/>
    </xf>
    <xf numFmtId="0" fontId="4" fillId="2" borderId="0" xfId="0" applyFont="1" applyFill="1" applyAlignment="1">
      <alignment horizontal="right" vertical="center" readingOrder="2"/>
    </xf>
    <xf numFmtId="0" fontId="8" fillId="0" borderId="0" xfId="0" applyFont="1" applyFill="1" applyAlignment="1">
      <alignment horizontal="right" vertical="center" wrapText="1" readingOrder="2"/>
    </xf>
    <xf numFmtId="0" fontId="8" fillId="2" borderId="0" xfId="0" applyFont="1" applyFill="1" applyAlignment="1">
      <alignment horizontal="right" vertical="center" wrapText="1" readingOrder="2"/>
    </xf>
    <xf numFmtId="0" fontId="4" fillId="0" borderId="0" xfId="0" applyFont="1" applyFill="1" applyAlignment="1">
      <alignment horizontal="right" vertical="center" readingOrder="2"/>
    </xf>
    <xf numFmtId="0" fontId="4" fillId="2" borderId="0" xfId="0" applyNumberFormat="1" applyFont="1" applyFill="1" applyAlignment="1">
      <alignment horizontal="right" vertical="center" readingOrder="2"/>
    </xf>
    <xf numFmtId="0" fontId="4" fillId="0" borderId="0" xfId="0" applyNumberFormat="1" applyFont="1" applyFill="1" applyAlignment="1">
      <alignment horizontal="right" vertical="center" readingOrder="2"/>
    </xf>
    <xf numFmtId="0" fontId="7" fillId="2" borderId="0" xfId="0" applyNumberFormat="1" applyFont="1" applyFill="1" applyAlignment="1">
      <alignment horizontal="center" vertical="center" readingOrder="2"/>
    </xf>
    <xf numFmtId="165" fontId="7" fillId="2" borderId="0" xfId="0" applyNumberFormat="1" applyFont="1" applyFill="1" applyAlignment="1">
      <alignment horizontal="center" vertical="center" readingOrder="2"/>
    </xf>
    <xf numFmtId="49" fontId="4" fillId="0" borderId="0" xfId="0" applyNumberFormat="1" applyFont="1" applyFill="1" applyAlignment="1">
      <alignment horizontal="right" vertical="center" readingOrder="2"/>
    </xf>
    <xf numFmtId="0" fontId="4" fillId="2" borderId="3" xfId="0" applyNumberFormat="1" applyFont="1" applyFill="1" applyBorder="1" applyAlignment="1">
      <alignment horizontal="center" wrapText="1" readingOrder="2"/>
    </xf>
    <xf numFmtId="165" fontId="4" fillId="2" borderId="0" xfId="0" applyNumberFormat="1" applyFont="1" applyFill="1" applyBorder="1" applyAlignment="1">
      <alignment horizontal="center" vertical="center" wrapText="1" readingOrder="2"/>
    </xf>
    <xf numFmtId="165" fontId="4" fillId="2" borderId="0" xfId="0" applyNumberFormat="1" applyFont="1" applyFill="1" applyBorder="1" applyAlignment="1">
      <alignment horizontal="center" wrapText="1" readingOrder="2"/>
    </xf>
    <xf numFmtId="165" fontId="10" fillId="0" borderId="0" xfId="0" applyNumberFormat="1" applyFont="1" applyFill="1" applyBorder="1" applyAlignment="1">
      <alignment horizontal="center" vertical="center" readingOrder="2"/>
    </xf>
    <xf numFmtId="49" fontId="4" fillId="2" borderId="0" xfId="0" applyNumberFormat="1" applyFont="1" applyFill="1" applyBorder="1" applyAlignment="1">
      <alignment horizontal="right" vertical="center" readingOrder="2"/>
    </xf>
    <xf numFmtId="165" fontId="4" fillId="2" borderId="0" xfId="0" applyNumberFormat="1" applyFont="1" applyFill="1" applyAlignment="1">
      <alignment horizontal="center" vertical="center" readingOrder="2"/>
    </xf>
    <xf numFmtId="0" fontId="4" fillId="2" borderId="3" xfId="0" applyNumberFormat="1" applyFont="1" applyFill="1" applyBorder="1" applyAlignment="1">
      <alignment horizontal="center" vertical="center" wrapText="1" readingOrder="2"/>
    </xf>
    <xf numFmtId="165" fontId="10" fillId="4" borderId="0" xfId="0" applyNumberFormat="1" applyFont="1" applyFill="1" applyAlignment="1">
      <alignment horizontal="right" vertical="center" wrapText="1" readingOrder="2"/>
    </xf>
    <xf numFmtId="165" fontId="8" fillId="0" borderId="0" xfId="0" applyNumberFormat="1" applyFont="1" applyFill="1" applyBorder="1" applyAlignment="1">
      <alignment horizontal="right" vertical="top" wrapText="1" readingOrder="2"/>
    </xf>
    <xf numFmtId="0" fontId="8" fillId="2" borderId="0" xfId="0" applyNumberFormat="1" applyFont="1" applyFill="1" applyBorder="1" applyAlignment="1">
      <alignment horizontal="right" vertical="top" wrapText="1" indent="1" readingOrder="2"/>
    </xf>
    <xf numFmtId="165" fontId="3" fillId="2" borderId="0" xfId="0" applyNumberFormat="1" applyFont="1" applyFill="1" applyAlignment="1">
      <alignment horizontal="center" vertical="center" readingOrder="2"/>
    </xf>
    <xf numFmtId="165" fontId="8" fillId="2" borderId="0" xfId="0" applyNumberFormat="1" applyFont="1" applyFill="1" applyBorder="1" applyAlignment="1">
      <alignment horizontal="center" vertical="center" wrapText="1" readingOrder="2"/>
    </xf>
    <xf numFmtId="165" fontId="3" fillId="2" borderId="3" xfId="0" applyNumberFormat="1" applyFont="1" applyFill="1" applyBorder="1" applyAlignment="1">
      <alignment horizontal="center" vertical="center" wrapText="1" readingOrder="2"/>
    </xf>
    <xf numFmtId="49" fontId="8" fillId="0" borderId="0" xfId="0" applyNumberFormat="1" applyFont="1" applyFill="1" applyAlignment="1">
      <alignment horizontal="center" vertical="center" readingOrder="2"/>
    </xf>
    <xf numFmtId="0" fontId="7" fillId="0" borderId="0" xfId="0" applyNumberFormat="1" applyFont="1" applyFill="1" applyAlignment="1">
      <alignment horizontal="center" vertical="center" readingOrder="2"/>
    </xf>
    <xf numFmtId="165" fontId="5" fillId="2" borderId="3" xfId="0" applyNumberFormat="1" applyFont="1" applyFill="1" applyBorder="1" applyAlignment="1">
      <alignment horizontal="center" vertical="center" wrapText="1" readingOrder="2"/>
    </xf>
    <xf numFmtId="165" fontId="8" fillId="0" borderId="0" xfId="0" applyNumberFormat="1" applyFont="1" applyFill="1" applyAlignment="1">
      <alignment horizontal="right" vertical="top" wrapText="1" readingOrder="2"/>
    </xf>
    <xf numFmtId="0" fontId="5" fillId="2" borderId="4" xfId="0" applyNumberFormat="1" applyFont="1" applyFill="1" applyBorder="1" applyAlignment="1">
      <alignment horizontal="center" vertical="center" wrapText="1" readingOrder="2"/>
    </xf>
    <xf numFmtId="165" fontId="8" fillId="0" borderId="0" xfId="0" applyNumberFormat="1" applyFont="1" applyFill="1" applyBorder="1" applyAlignment="1">
      <alignment horizontal="right" vertical="center" wrapText="1" readingOrder="2"/>
    </xf>
    <xf numFmtId="0" fontId="3" fillId="2" borderId="3" xfId="0" applyNumberFormat="1" applyFont="1" applyFill="1" applyBorder="1" applyAlignment="1">
      <alignment horizontal="center" vertical="center" wrapText="1" readingOrder="2"/>
    </xf>
    <xf numFmtId="0" fontId="8" fillId="0" borderId="0" xfId="0" applyNumberFormat="1" applyFont="1" applyFill="1" applyAlignment="1">
      <alignment horizontal="right" vertical="center" readingOrder="2"/>
    </xf>
    <xf numFmtId="0" fontId="11" fillId="0" borderId="0" xfId="0" applyNumberFormat="1" applyFont="1" applyFill="1" applyAlignment="1">
      <alignment horizontal="right" vertical="center" readingOrder="2"/>
    </xf>
    <xf numFmtId="0" fontId="4" fillId="2" borderId="0" xfId="0" applyNumberFormat="1" applyFont="1" applyFill="1" applyBorder="1" applyAlignment="1">
      <alignment horizontal="center" vertical="center" wrapText="1" readingOrder="2"/>
    </xf>
    <xf numFmtId="0" fontId="3" fillId="0" borderId="0" xfId="0" applyNumberFormat="1" applyFont="1" applyFill="1" applyAlignment="1">
      <alignment horizontal="right" vertical="center" readingOrder="2"/>
    </xf>
    <xf numFmtId="165" fontId="8" fillId="0" borderId="0" xfId="0" applyNumberFormat="1" applyFont="1" applyFill="1" applyBorder="1" applyAlignment="1">
      <alignment horizontal="right" vertical="center" readingOrder="2"/>
    </xf>
    <xf numFmtId="165" fontId="4" fillId="2" borderId="0" xfId="0" applyNumberFormat="1" applyFont="1" applyFill="1" applyAlignment="1">
      <alignment horizontal="right" vertical="center" readingOrder="2"/>
    </xf>
    <xf numFmtId="0" fontId="4" fillId="0" borderId="0" xfId="0" applyNumberFormat="1" applyFont="1" applyFill="1" applyBorder="1" applyAlignment="1">
      <alignment horizontal="right" vertical="center" readingOrder="2"/>
    </xf>
    <xf numFmtId="0" fontId="3" fillId="0" borderId="0" xfId="0" applyNumberFormat="1" applyFont="1" applyFill="1" applyBorder="1" applyAlignment="1">
      <alignment horizontal="right" vertical="center" readingOrder="2"/>
    </xf>
    <xf numFmtId="169" fontId="3" fillId="2" borderId="0" xfId="0" applyNumberFormat="1" applyFont="1" applyFill="1" applyAlignment="1">
      <alignment horizontal="center" vertical="center" readingOrder="2"/>
    </xf>
    <xf numFmtId="165" fontId="3" fillId="0" borderId="0" xfId="0" applyNumberFormat="1" applyFont="1" applyFill="1" applyBorder="1" applyAlignment="1">
      <alignment horizontal="right" vertical="center" readingOrder="2"/>
    </xf>
    <xf numFmtId="165" fontId="10" fillId="0" borderId="0" xfId="0" applyNumberFormat="1" applyFont="1" applyFill="1" applyAlignment="1">
      <alignment horizontal="center" vertical="center" readingOrder="2"/>
    </xf>
    <xf numFmtId="169" fontId="8" fillId="2" borderId="0" xfId="0" applyNumberFormat="1" applyFont="1" applyFill="1" applyAlignment="1">
      <alignment horizontal="right" vertical="top" wrapText="1" readingOrder="2"/>
    </xf>
    <xf numFmtId="0" fontId="8" fillId="0" borderId="0" xfId="0" applyNumberFormat="1" applyFont="1" applyFill="1" applyAlignment="1">
      <alignment vertical="top" wrapText="1" readingOrder="2"/>
    </xf>
    <xf numFmtId="169" fontId="8" fillId="2" borderId="0" xfId="0" applyNumberFormat="1" applyFont="1" applyFill="1" applyAlignment="1">
      <alignment horizontal="right" vertical="center" readingOrder="2"/>
    </xf>
    <xf numFmtId="169" fontId="8" fillId="0" borderId="0" xfId="0" applyNumberFormat="1" applyFont="1" applyFill="1" applyBorder="1" applyAlignment="1">
      <alignment horizontal="center" vertical="center" readingOrder="2"/>
    </xf>
    <xf numFmtId="169" fontId="7" fillId="2" borderId="0" xfId="0" applyNumberFormat="1" applyFont="1" applyFill="1" applyAlignment="1">
      <alignment horizontal="center" vertical="center" readingOrder="2"/>
    </xf>
    <xf numFmtId="169" fontId="5" fillId="2" borderId="3" xfId="0" applyNumberFormat="1" applyFont="1" applyFill="1" applyBorder="1" applyAlignment="1">
      <alignment horizontal="center" vertical="center" readingOrder="2"/>
    </xf>
    <xf numFmtId="169" fontId="10" fillId="2" borderId="0" xfId="0" applyNumberFormat="1" applyFont="1" applyFill="1" applyAlignment="1">
      <alignment horizontal="right" vertical="center" wrapText="1" readingOrder="2"/>
    </xf>
    <xf numFmtId="169" fontId="5" fillId="0" borderId="0" xfId="0" applyNumberFormat="1" applyFont="1" applyFill="1" applyBorder="1" applyAlignment="1">
      <alignment horizontal="center" vertical="center" wrapText="1" readingOrder="2"/>
    </xf>
    <xf numFmtId="169" fontId="5" fillId="0" borderId="3" xfId="0" applyNumberFormat="1" applyFont="1" applyFill="1" applyBorder="1" applyAlignment="1">
      <alignment horizontal="center" vertical="center" wrapText="1" readingOrder="2"/>
    </xf>
    <xf numFmtId="169" fontId="10" fillId="2" borderId="0" xfId="0" applyNumberFormat="1" applyFont="1" applyFill="1" applyAlignment="1">
      <alignment horizontal="right" vertical="center" readingOrder="2"/>
    </xf>
    <xf numFmtId="0" fontId="10" fillId="2" borderId="0" xfId="0" applyNumberFormat="1" applyFont="1" applyFill="1" applyAlignment="1">
      <alignment horizontal="right" vertical="center" readingOrder="2"/>
    </xf>
    <xf numFmtId="169" fontId="8" fillId="0" borderId="0" xfId="0" applyNumberFormat="1" applyFont="1" applyFill="1" applyAlignment="1">
      <alignment horizontal="right" vertical="center" readingOrder="2"/>
    </xf>
    <xf numFmtId="169" fontId="5" fillId="0" borderId="3" xfId="0" applyNumberFormat="1" applyFont="1" applyFill="1" applyBorder="1" applyAlignment="1">
      <alignment horizontal="center" vertical="center" readingOrder="2"/>
    </xf>
    <xf numFmtId="169" fontId="5" fillId="2" borderId="0" xfId="0" applyNumberFormat="1" applyFont="1" applyFill="1" applyBorder="1" applyAlignment="1">
      <alignment horizontal="center" vertical="center" wrapText="1" readingOrder="2"/>
    </xf>
    <xf numFmtId="169" fontId="5" fillId="2" borderId="3" xfId="0" applyNumberFormat="1" applyFont="1" applyFill="1" applyBorder="1" applyAlignment="1">
      <alignment horizontal="center" vertical="center" wrapText="1" readingOrder="2"/>
    </xf>
    <xf numFmtId="165" fontId="3" fillId="0" borderId="3" xfId="0" applyNumberFormat="1" applyFont="1" applyFill="1" applyBorder="1" applyAlignment="1">
      <alignment horizontal="center" vertical="center" readingOrder="2"/>
    </xf>
    <xf numFmtId="0" fontId="4" fillId="2" borderId="0" xfId="0" applyNumberFormat="1" applyFont="1" applyFill="1" applyAlignment="1">
      <alignment horizontal="right" vertical="top" wrapText="1" readingOrder="2"/>
    </xf>
    <xf numFmtId="165" fontId="8" fillId="0" borderId="0" xfId="0" applyNumberFormat="1" applyFont="1" applyFill="1" applyAlignment="1">
      <alignment horizontal="right" vertical="center" readingOrder="2"/>
    </xf>
    <xf numFmtId="165" fontId="8" fillId="0" borderId="4" xfId="0" applyNumberFormat="1" applyFont="1" applyFill="1" applyBorder="1" applyAlignment="1">
      <alignment horizontal="center" vertical="center" readingOrder="2"/>
    </xf>
    <xf numFmtId="165" fontId="8" fillId="0" borderId="0" xfId="0" applyNumberFormat="1" applyFont="1" applyFill="1" applyAlignment="1">
      <alignment horizontal="center" vertical="center" readingOrder="2"/>
    </xf>
    <xf numFmtId="165" fontId="11" fillId="0" borderId="0" xfId="0" applyNumberFormat="1" applyFont="1" applyFill="1" applyAlignment="1">
      <alignment horizontal="right" vertical="center" readingOrder="2"/>
    </xf>
    <xf numFmtId="165" fontId="5" fillId="0" borderId="0" xfId="0" applyNumberFormat="1" applyFont="1" applyFill="1" applyAlignment="1">
      <alignment vertical="center" readingOrder="2"/>
    </xf>
    <xf numFmtId="0" fontId="3" fillId="2" borderId="0" xfId="0" applyNumberFormat="1" applyFont="1" applyFill="1" applyBorder="1" applyAlignment="1">
      <alignment horizontal="center" vertical="center" readingOrder="2"/>
    </xf>
    <xf numFmtId="165" fontId="5" fillId="0" borderId="0" xfId="0" applyNumberFormat="1" applyFont="1" applyFill="1" applyAlignment="1">
      <alignment horizontal="right" vertical="center" readingOrder="2"/>
    </xf>
    <xf numFmtId="0" fontId="4" fillId="0" borderId="3" xfId="0" applyNumberFormat="1" applyFont="1" applyFill="1" applyBorder="1" applyAlignment="1">
      <alignment horizontal="center" vertical="center" readingOrder="2"/>
    </xf>
    <xf numFmtId="0" fontId="10" fillId="0" borderId="0" xfId="0" applyNumberFormat="1" applyFont="1" applyFill="1" applyAlignment="1">
      <alignment horizontal="right" vertical="center" readingOrder="2"/>
    </xf>
    <xf numFmtId="0" fontId="10" fillId="0" borderId="0" xfId="0" applyNumberFormat="1" applyFont="1" applyFill="1" applyBorder="1" applyAlignment="1">
      <alignment horizontal="center" vertical="center" readingOrder="2"/>
    </xf>
    <xf numFmtId="165" fontId="4" fillId="0" borderId="0" xfId="0" applyNumberFormat="1" applyFont="1" applyFill="1" applyBorder="1" applyAlignment="1">
      <alignment horizontal="center" vertical="center" readingOrder="2"/>
    </xf>
    <xf numFmtId="0" fontId="3" fillId="0" borderId="3" xfId="0" applyNumberFormat="1" applyFont="1" applyFill="1" applyBorder="1" applyAlignment="1">
      <alignment horizontal="center" vertical="center" readingOrder="2"/>
    </xf>
    <xf numFmtId="0" fontId="4" fillId="2" borderId="3" xfId="0" applyNumberFormat="1" applyFont="1" applyFill="1" applyBorder="1" applyAlignment="1">
      <alignment horizontal="center" vertical="center" readingOrder="2"/>
    </xf>
    <xf numFmtId="0" fontId="4" fillId="2" borderId="0" xfId="0" applyNumberFormat="1" applyFont="1" applyFill="1" applyBorder="1" applyAlignment="1">
      <alignment horizontal="center" vertical="center" readingOrder="2"/>
    </xf>
    <xf numFmtId="165" fontId="4" fillId="2" borderId="0" xfId="0" applyNumberFormat="1" applyFont="1" applyFill="1" applyBorder="1" applyAlignment="1">
      <alignment horizontal="center" vertical="center" readingOrder="2"/>
    </xf>
    <xf numFmtId="0" fontId="3" fillId="2" borderId="3" xfId="0" applyNumberFormat="1" applyFont="1" applyFill="1" applyBorder="1" applyAlignment="1">
      <alignment horizontal="center" vertical="center" readingOrder="2"/>
    </xf>
    <xf numFmtId="165" fontId="5" fillId="2" borderId="0" xfId="0" applyNumberFormat="1" applyFont="1" applyFill="1" applyAlignment="1">
      <alignment horizontal="right" vertical="center" readingOrder="2"/>
    </xf>
    <xf numFmtId="0" fontId="5" fillId="2" borderId="0" xfId="0" applyNumberFormat="1" applyFont="1" applyFill="1" applyAlignment="1">
      <alignment horizontal="right" vertical="center" readingOrder="2"/>
    </xf>
    <xf numFmtId="0" fontId="8" fillId="2" borderId="0" xfId="0" applyNumberFormat="1" applyFont="1" applyFill="1" applyAlignment="1">
      <alignment horizontal="right" vertical="center" readingOrder="2"/>
    </xf>
    <xf numFmtId="0" fontId="10" fillId="0" borderId="0" xfId="0" applyNumberFormat="1" applyFont="1" applyFill="1" applyAlignment="1">
      <alignment vertical="top" wrapText="1" readingOrder="2"/>
    </xf>
    <xf numFmtId="0" fontId="10" fillId="0" borderId="0" xfId="0" applyNumberFormat="1" applyFont="1" applyFill="1" applyAlignment="1">
      <alignment horizontal="right" vertical="top" wrapText="1" readingOrder="2"/>
    </xf>
    <xf numFmtId="49" fontId="10" fillId="2" borderId="0" xfId="0" applyNumberFormat="1" applyFont="1" applyFill="1" applyAlignment="1">
      <alignment horizontal="center" vertical="top" wrapText="1" readingOrder="2"/>
    </xf>
    <xf numFmtId="0" fontId="7" fillId="0" borderId="0" xfId="0" applyNumberFormat="1" applyFont="1" applyFill="1" applyAlignment="1">
      <alignment horizontal="right" vertical="center" readingOrder="2"/>
    </xf>
    <xf numFmtId="165" fontId="13" fillId="2" borderId="0" xfId="0" applyNumberFormat="1" applyFont="1" applyFill="1" applyAlignment="1">
      <alignment horizontal="right" vertical="center" readingOrder="2"/>
    </xf>
    <xf numFmtId="1" fontId="8" fillId="5" borderId="3" xfId="0" applyNumberFormat="1" applyFont="1" applyFill="1" applyBorder="1" applyAlignment="1">
      <alignment horizontal="center" vertical="center" readingOrder="2"/>
    </xf>
    <xf numFmtId="49" fontId="10" fillId="2" borderId="0" xfId="0" applyNumberFormat="1" applyFont="1" applyFill="1" applyAlignment="1">
      <alignment horizontal="right" vertical="center" readingOrder="2"/>
    </xf>
    <xf numFmtId="0" fontId="8" fillId="0" borderId="0" xfId="0" applyNumberFormat="1" applyFont="1" applyFill="1" applyBorder="1" applyAlignment="1">
      <alignment horizontal="right" vertical="center" readingOrder="2"/>
    </xf>
    <xf numFmtId="0" fontId="10" fillId="0" borderId="0" xfId="0" applyNumberFormat="1" applyFont="1" applyFill="1" applyBorder="1" applyAlignment="1">
      <alignment horizontal="right" vertical="center" readingOrder="2"/>
    </xf>
    <xf numFmtId="0" fontId="4" fillId="0" borderId="0" xfId="0" applyNumberFormat="1" applyFont="1" applyFill="1" applyAlignment="1">
      <alignment horizontal="right" vertical="top" readingOrder="2"/>
    </xf>
    <xf numFmtId="0" fontId="5" fillId="0" borderId="0" xfId="0" applyNumberFormat="1" applyFont="1" applyFill="1" applyBorder="1" applyAlignment="1">
      <alignment horizontal="right" vertical="center" readingOrder="2"/>
    </xf>
    <xf numFmtId="49" fontId="7" fillId="2" borderId="0" xfId="0" applyNumberFormat="1" applyFont="1" applyFill="1" applyAlignment="1">
      <alignment horizontal="right" vertical="center" readingOrder="2"/>
    </xf>
    <xf numFmtId="49" fontId="10" fillId="2" borderId="0" xfId="0" applyNumberFormat="1" applyFont="1" applyFill="1" applyAlignment="1">
      <alignment horizontal="right" vertical="top" wrapText="1" readingOrder="2"/>
    </xf>
    <xf numFmtId="49" fontId="10" fillId="2" borderId="0" xfId="0" applyNumberFormat="1" applyFont="1" applyFill="1" applyAlignment="1">
      <alignment horizontal="right" vertical="center" wrapText="1" readingOrder="2"/>
    </xf>
    <xf numFmtId="0" fontId="7" fillId="2" borderId="0" xfId="0" applyNumberFormat="1" applyFont="1" applyFill="1" applyAlignment="1">
      <alignment horizontal="right" vertical="center" readingOrder="2"/>
    </xf>
    <xf numFmtId="0" fontId="10" fillId="2" borderId="0" xfId="0" applyNumberFormat="1" applyFont="1" applyFill="1" applyAlignment="1">
      <alignment horizontal="right" vertical="center" wrapText="1" readingOrder="2"/>
    </xf>
    <xf numFmtId="0" fontId="10" fillId="0" borderId="0" xfId="0" applyNumberFormat="1" applyFont="1" applyFill="1" applyAlignment="1">
      <alignment horizontal="right" vertical="center" wrapText="1" readingOrder="2"/>
    </xf>
    <xf numFmtId="165" fontId="10" fillId="0" borderId="0" xfId="0" applyNumberFormat="1" applyFont="1" applyFill="1" applyAlignment="1">
      <alignment horizontal="right" vertical="center" readingOrder="2"/>
    </xf>
    <xf numFmtId="165" fontId="16" fillId="0" borderId="6" xfId="0" applyNumberFormat="1" applyFont="1" applyFill="1" applyBorder="1" applyAlignment="1">
      <alignment horizontal="center" vertical="center" readingOrder="2"/>
    </xf>
    <xf numFmtId="0" fontId="35" fillId="0" borderId="0" xfId="2" applyFont="1" applyAlignment="1">
      <alignment horizontal="right" vertical="top" wrapText="1" readingOrder="2"/>
    </xf>
    <xf numFmtId="0" fontId="41" fillId="0" borderId="0" xfId="2" applyFont="1" applyAlignment="1">
      <alignment horizontal="center"/>
    </xf>
    <xf numFmtId="0" fontId="36" fillId="0" borderId="0" xfId="2" applyFont="1" applyAlignment="1">
      <alignment horizontal="center"/>
    </xf>
    <xf numFmtId="0" fontId="36" fillId="0" borderId="0" xfId="2" applyFont="1" applyAlignment="1">
      <alignment horizontal="center" wrapText="1"/>
    </xf>
    <xf numFmtId="0" fontId="33" fillId="0" borderId="0" xfId="2" applyFont="1" applyFill="1" applyAlignment="1">
      <alignment horizontal="right" vertical="top" wrapText="1" readingOrder="2"/>
    </xf>
    <xf numFmtId="0" fontId="33" fillId="0" borderId="0" xfId="2" applyFont="1" applyAlignment="1">
      <alignment horizontal="right" vertical="top" wrapText="1" readingOrder="2"/>
    </xf>
    <xf numFmtId="0" fontId="36" fillId="0" borderId="0" xfId="2" applyFont="1" applyAlignment="1">
      <alignment horizontal="center" vertical="center"/>
    </xf>
    <xf numFmtId="0" fontId="36" fillId="0" borderId="1" xfId="2" applyFont="1" applyBorder="1" applyAlignment="1">
      <alignment horizontal="center" vertical="center"/>
    </xf>
    <xf numFmtId="0" fontId="44" fillId="0" borderId="3" xfId="2" applyFont="1" applyBorder="1" applyAlignment="1">
      <alignment horizontal="center" vertical="center"/>
    </xf>
    <xf numFmtId="0" fontId="44" fillId="0" borderId="0" xfId="2" applyFont="1" applyAlignment="1">
      <alignment horizontal="center" vertical="center"/>
    </xf>
    <xf numFmtId="0" fontId="35" fillId="0" borderId="0" xfId="2" applyFont="1" applyAlignment="1">
      <alignment horizontal="center" vertical="center"/>
    </xf>
    <xf numFmtId="0" fontId="35" fillId="0" borderId="0" xfId="2" applyFont="1" applyAlignment="1">
      <alignment horizontal="right" vertical="center" wrapText="1" readingOrder="2"/>
    </xf>
    <xf numFmtId="0" fontId="34" fillId="0" borderId="0" xfId="2" applyFont="1" applyAlignment="1">
      <alignment horizontal="center" vertical="center" readingOrder="2"/>
    </xf>
    <xf numFmtId="0" fontId="34" fillId="0" borderId="0" xfId="2" applyFont="1" applyAlignment="1">
      <alignment horizontal="right" vertical="center" readingOrder="2"/>
    </xf>
    <xf numFmtId="0" fontId="33" fillId="0" borderId="0" xfId="2" applyFont="1" applyAlignment="1">
      <alignment horizontal="center" vertical="center"/>
    </xf>
    <xf numFmtId="0" fontId="33" fillId="0" borderId="0" xfId="2" applyFont="1" applyBorder="1" applyAlignment="1">
      <alignment horizontal="center" vertical="center"/>
    </xf>
    <xf numFmtId="165" fontId="35" fillId="0" borderId="0" xfId="2" applyNumberFormat="1" applyFont="1" applyBorder="1" applyAlignment="1">
      <alignment horizontal="center" vertical="center"/>
    </xf>
    <xf numFmtId="0" fontId="36" fillId="0" borderId="3" xfId="2" applyFont="1" applyBorder="1" applyAlignment="1">
      <alignment horizontal="center" vertical="center"/>
    </xf>
    <xf numFmtId="0" fontId="41" fillId="0" borderId="0" xfId="2" applyFont="1" applyAlignment="1">
      <alignment horizontal="center" wrapText="1"/>
    </xf>
    <xf numFmtId="0" fontId="34" fillId="0" borderId="0" xfId="2" applyFont="1" applyAlignment="1">
      <alignment horizontal="center" vertical="center"/>
    </xf>
    <xf numFmtId="0" fontId="33" fillId="0" borderId="3" xfId="2" applyFont="1" applyBorder="1" applyAlignment="1">
      <alignment horizontal="center" vertical="center"/>
    </xf>
    <xf numFmtId="2" fontId="35" fillId="0" borderId="0" xfId="2" applyNumberFormat="1" applyFont="1" applyBorder="1" applyAlignment="1">
      <alignment horizontal="center" vertical="center"/>
    </xf>
    <xf numFmtId="165" fontId="35" fillId="0" borderId="0" xfId="2" applyNumberFormat="1" applyFont="1" applyBorder="1" applyAlignment="1">
      <alignment vertical="center" readingOrder="2"/>
    </xf>
    <xf numFmtId="165" fontId="35" fillId="0" borderId="0" xfId="2" applyNumberFormat="1" applyFont="1" applyBorder="1" applyAlignment="1">
      <alignment horizontal="right" vertical="center"/>
    </xf>
    <xf numFmtId="165" fontId="33" fillId="0" borderId="0" xfId="2" applyNumberFormat="1" applyFont="1" applyBorder="1" applyAlignment="1">
      <alignment horizontal="right" vertical="center"/>
    </xf>
    <xf numFmtId="165" fontId="33" fillId="0" borderId="0" xfId="2" applyNumberFormat="1" applyFont="1" applyBorder="1" applyAlignment="1">
      <alignment horizontal="right" vertical="center" readingOrder="1"/>
    </xf>
    <xf numFmtId="165" fontId="35" fillId="0" borderId="0" xfId="2" applyNumberFormat="1" applyFont="1" applyBorder="1" applyAlignment="1">
      <alignment vertical="center"/>
    </xf>
    <xf numFmtId="0" fontId="34" fillId="0" borderId="0" xfId="2" applyFont="1" applyFill="1" applyAlignment="1">
      <alignment horizontal="right" vertical="center" readingOrder="2"/>
    </xf>
    <xf numFmtId="0" fontId="33" fillId="0" borderId="0" xfId="2" applyFont="1" applyFill="1" applyAlignment="1">
      <alignment horizontal="right" vertical="center" wrapText="1" readingOrder="2"/>
    </xf>
    <xf numFmtId="0" fontId="44" fillId="0" borderId="3" xfId="2" applyFont="1" applyBorder="1" applyAlignment="1">
      <alignment horizontal="center" vertical="center" wrapText="1"/>
    </xf>
    <xf numFmtId="0" fontId="33" fillId="0" borderId="3" xfId="2" applyFont="1" applyBorder="1" applyAlignment="1">
      <alignment horizontal="center" vertical="center" wrapText="1"/>
    </xf>
    <xf numFmtId="0" fontId="33" fillId="0" borderId="0" xfId="2" applyFont="1" applyAlignment="1">
      <alignment horizontal="right" vertical="center" wrapText="1" readingOrder="2"/>
    </xf>
    <xf numFmtId="0" fontId="34" fillId="0" borderId="0" xfId="2" applyFont="1" applyAlignment="1">
      <alignment horizontal="center"/>
    </xf>
    <xf numFmtId="0" fontId="34" fillId="0" borderId="0" xfId="2" applyFont="1" applyAlignment="1">
      <alignment horizontal="right" vertical="top" wrapText="1" readingOrder="2"/>
    </xf>
    <xf numFmtId="0" fontId="35" fillId="2" borderId="0" xfId="2" applyFont="1" applyFill="1" applyAlignment="1">
      <alignment horizontal="right" vertical="top" wrapText="1" readingOrder="2"/>
    </xf>
    <xf numFmtId="0" fontId="35" fillId="0" borderId="0" xfId="2" applyFont="1" applyAlignment="1">
      <alignment horizontal="right" vertical="top" wrapText="1"/>
    </xf>
    <xf numFmtId="0" fontId="35" fillId="0" borderId="0" xfId="2" applyFont="1" applyFill="1" applyAlignment="1">
      <alignment horizontal="right" vertical="top" wrapText="1" readingOrder="2"/>
    </xf>
    <xf numFmtId="0" fontId="34" fillId="0" borderId="3" xfId="2" applyFont="1" applyBorder="1" applyAlignment="1">
      <alignment horizontal="center" vertical="top" wrapText="1" readingOrder="2"/>
    </xf>
    <xf numFmtId="0" fontId="34" fillId="0" borderId="0" xfId="2" applyFont="1" applyFill="1" applyAlignment="1">
      <alignment horizontal="right" vertical="top" wrapText="1" readingOrder="2"/>
    </xf>
    <xf numFmtId="0" fontId="35" fillId="6" borderId="4" xfId="2" applyFont="1" applyFill="1" applyBorder="1" applyAlignment="1">
      <alignment horizontal="right" vertical="center"/>
    </xf>
    <xf numFmtId="165" fontId="33" fillId="0" borderId="29" xfId="2" applyNumberFormat="1" applyFont="1" applyBorder="1" applyAlignment="1">
      <alignment horizontal="center" vertical="center" wrapText="1"/>
    </xf>
    <xf numFmtId="165" fontId="33" fillId="0" borderId="11" xfId="2" applyNumberFormat="1" applyFont="1" applyBorder="1" applyAlignment="1">
      <alignment horizontal="center" vertical="center" wrapText="1"/>
    </xf>
    <xf numFmtId="165" fontId="33" fillId="0" borderId="30" xfId="2" applyNumberFormat="1" applyFont="1" applyBorder="1" applyAlignment="1">
      <alignment horizontal="center" vertical="center" wrapText="1"/>
    </xf>
    <xf numFmtId="165" fontId="33" fillId="0" borderId="9" xfId="2" applyNumberFormat="1" applyFont="1" applyBorder="1" applyAlignment="1">
      <alignment horizontal="center" vertical="center" wrapText="1"/>
    </xf>
    <xf numFmtId="165" fontId="33" fillId="0" borderId="24" xfId="2" applyNumberFormat="1" applyFont="1" applyBorder="1" applyAlignment="1">
      <alignment horizontal="center" vertical="center" wrapText="1"/>
    </xf>
    <xf numFmtId="165" fontId="33" fillId="0" borderId="1" xfId="2" applyNumberFormat="1" applyFont="1" applyBorder="1" applyAlignment="1">
      <alignment horizontal="center" vertical="center" wrapText="1"/>
    </xf>
    <xf numFmtId="165" fontId="33" fillId="0" borderId="31" xfId="2" applyNumberFormat="1" applyFont="1" applyBorder="1" applyAlignment="1">
      <alignment horizontal="center" vertical="center" wrapText="1"/>
    </xf>
    <xf numFmtId="165" fontId="33" fillId="0" borderId="25" xfId="2" applyNumberFormat="1" applyFont="1" applyBorder="1" applyAlignment="1">
      <alignment horizontal="center" vertical="center" wrapText="1"/>
    </xf>
    <xf numFmtId="165" fontId="33" fillId="0" borderId="32" xfId="2" applyNumberFormat="1" applyFont="1" applyBorder="1" applyAlignment="1">
      <alignment horizontal="center" vertical="center" wrapText="1"/>
    </xf>
    <xf numFmtId="165" fontId="33" fillId="0" borderId="33" xfId="2" applyNumberFormat="1" applyFont="1" applyBorder="1" applyAlignment="1">
      <alignment horizontal="center" vertical="center" wrapText="1"/>
    </xf>
    <xf numFmtId="165" fontId="33" fillId="0" borderId="34" xfId="2" applyNumberFormat="1" applyFont="1" applyBorder="1" applyAlignment="1">
      <alignment horizontal="center" vertical="center" wrapText="1"/>
    </xf>
    <xf numFmtId="165" fontId="33" fillId="0" borderId="35" xfId="2" applyNumberFormat="1" applyFont="1" applyBorder="1" applyAlignment="1">
      <alignment horizontal="center" vertical="center" wrapText="1"/>
    </xf>
    <xf numFmtId="165" fontId="33" fillId="0" borderId="36" xfId="2" applyNumberFormat="1" applyFont="1" applyBorder="1" applyAlignment="1">
      <alignment horizontal="center" vertical="center" wrapText="1"/>
    </xf>
    <xf numFmtId="0" fontId="41" fillId="0" borderId="0" xfId="2" applyFont="1" applyAlignment="1">
      <alignment horizontal="center" vertical="center"/>
    </xf>
    <xf numFmtId="0" fontId="34" fillId="0" borderId="0" xfId="2" applyFont="1" applyAlignment="1">
      <alignment horizontal="right" vertical="center" wrapText="1" readingOrder="2"/>
    </xf>
    <xf numFmtId="165" fontId="33" fillId="0" borderId="37" xfId="2" applyNumberFormat="1" applyFont="1" applyBorder="1" applyAlignment="1">
      <alignment horizontal="center" vertical="center" wrapText="1"/>
    </xf>
    <xf numFmtId="0" fontId="33" fillId="0" borderId="0" xfId="2" applyFont="1" applyBorder="1" applyAlignment="1">
      <alignment horizontal="right" vertical="center"/>
    </xf>
    <xf numFmtId="0" fontId="34" fillId="0" borderId="21" xfId="2" applyFont="1" applyBorder="1" applyAlignment="1">
      <alignment horizontal="center" vertical="center" wrapText="1"/>
    </xf>
    <xf numFmtId="0" fontId="34" fillId="0" borderId="38" xfId="2" applyFont="1" applyBorder="1" applyAlignment="1">
      <alignment horizontal="center" vertical="center" wrapText="1"/>
    </xf>
    <xf numFmtId="0" fontId="34" fillId="0" borderId="9" xfId="2" applyFont="1" applyBorder="1" applyAlignment="1">
      <alignment horizontal="center" vertical="center" wrapText="1"/>
    </xf>
    <xf numFmtId="0" fontId="34" fillId="0" borderId="39" xfId="2" applyFont="1" applyBorder="1" applyAlignment="1">
      <alignment horizontal="center" vertical="center" wrapText="1"/>
    </xf>
    <xf numFmtId="0" fontId="34" fillId="0" borderId="40" xfId="2" applyFont="1" applyBorder="1" applyAlignment="1">
      <alignment horizontal="center" vertical="center" wrapText="1"/>
    </xf>
    <xf numFmtId="0" fontId="34" fillId="0" borderId="24" xfId="2" applyFont="1" applyBorder="1" applyAlignment="1">
      <alignment horizontal="center" vertical="center" wrapText="1"/>
    </xf>
    <xf numFmtId="0" fontId="34" fillId="0" borderId="31" xfId="2" applyFont="1" applyBorder="1" applyAlignment="1">
      <alignment horizontal="center" vertical="center" wrapText="1"/>
    </xf>
    <xf numFmtId="0" fontId="34" fillId="0" borderId="41" xfId="2" applyFont="1" applyBorder="1" applyAlignment="1">
      <alignment horizontal="center" vertical="center" wrapText="1"/>
    </xf>
    <xf numFmtId="0" fontId="34" fillId="0" borderId="22" xfId="2" applyFont="1" applyBorder="1" applyAlignment="1">
      <alignment horizontal="center" vertical="center" wrapText="1"/>
    </xf>
    <xf numFmtId="0" fontId="34" fillId="0" borderId="43" xfId="2" applyFont="1" applyBorder="1" applyAlignment="1">
      <alignment horizontal="center" vertical="center" wrapText="1"/>
    </xf>
    <xf numFmtId="0" fontId="34" fillId="0" borderId="30" xfId="2" applyFont="1" applyBorder="1" applyAlignment="1">
      <alignment horizontal="center" vertical="center" wrapText="1"/>
    </xf>
    <xf numFmtId="0" fontId="34" fillId="0" borderId="42" xfId="2" applyFont="1" applyBorder="1" applyAlignment="1">
      <alignment horizontal="center" vertical="center" wrapText="1"/>
    </xf>
    <xf numFmtId="0" fontId="34" fillId="0" borderId="21" xfId="2" applyFont="1" applyFill="1" applyBorder="1" applyAlignment="1">
      <alignment horizontal="center" vertical="center" wrapText="1"/>
    </xf>
    <xf numFmtId="0" fontId="34" fillId="0" borderId="38" xfId="2" applyFont="1" applyFill="1" applyBorder="1" applyAlignment="1">
      <alignment horizontal="center" vertical="center" wrapText="1"/>
    </xf>
    <xf numFmtId="0" fontId="34" fillId="0" borderId="9" xfId="2" applyFont="1" applyFill="1" applyBorder="1" applyAlignment="1">
      <alignment horizontal="center" vertical="center" wrapText="1"/>
    </xf>
    <xf numFmtId="0" fontId="35" fillId="0" borderId="0" xfId="2" applyFont="1" applyFill="1" applyAlignment="1">
      <alignment horizontal="right" vertical="center" wrapText="1" readingOrder="2"/>
    </xf>
    <xf numFmtId="2" fontId="35" fillId="0" borderId="0" xfId="0" applyNumberFormat="1" applyFont="1" applyAlignment="1">
      <alignment horizontal="right" vertical="center" wrapText="1" readingOrder="2"/>
    </xf>
    <xf numFmtId="2" fontId="34" fillId="0" borderId="0" xfId="0" applyNumberFormat="1" applyFont="1" applyAlignment="1">
      <alignment horizontal="center"/>
    </xf>
    <xf numFmtId="2" fontId="34" fillId="0" borderId="0" xfId="0" applyNumberFormat="1" applyFont="1" applyAlignment="1">
      <alignment horizontal="center" vertical="center"/>
    </xf>
  </cellXfs>
  <cellStyles count="4">
    <cellStyle name="Comma" xfId="1" builtinId="3"/>
    <cellStyle name="Normal" xfId="0" builtinId="0"/>
    <cellStyle name="Normal 2" xfId="2"/>
    <cellStyle name="Normal 2 2" xfId="3"/>
  </cellStyles>
  <dxfs count="9">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11</xdr:col>
      <xdr:colOff>417709</xdr:colOff>
      <xdr:row>10</xdr:row>
      <xdr:rowOff>57150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999575" y="38100"/>
          <a:ext cx="10401300" cy="4933950"/>
        </a:xfrm>
        <a:prstGeom prst="roundRect">
          <a:avLst>
            <a:gd name="adj" fmla="val 11111"/>
          </a:avLst>
        </a:prstGeom>
        <a:ln w="190500" cap="rnd">
          <a:solidFill>
            <a:srgbClr val="C8C6BD"/>
          </a:solidFill>
          <a:prstDash val="solid"/>
        </a:ln>
        <a:effectLst>
          <a:outerShdw blurRad="101600" dist="50800" dir="7200000" algn="tl" rotWithShape="0">
            <a:srgbClr val="000000">
              <a:alpha val="45000"/>
            </a:srgbClr>
          </a:outerShdw>
        </a:effectLst>
        <a:scene3d>
          <a:camera prst="perspectiveFront" fov="5400000"/>
          <a:lightRig rig="threePt" dir="t">
            <a:rot lat="0" lon="0" rev="19200000"/>
          </a:lightRig>
        </a:scene3d>
        <a:sp3d extrusionH="25400">
          <a:bevelT w="304800" h="152400" prst="hardEdge"/>
          <a:extrusionClr>
            <a:srgbClr val="FFFFFF"/>
          </a:extrusionClr>
        </a:sp3d>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2120/Downloads/R_main-1397_98.04.12/R_main-1397_98.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روکش"/>
      <sheetName val="T new"/>
      <sheetName val="5800"/>
      <sheetName val="S&amp;Z new"/>
      <sheetName val="S&amp;Z.m (endb.سال)"/>
      <sheetName val="S&amp;Z.m (farstb.سال)"/>
      <sheetName val="J.V.N new"/>
      <sheetName val="1(1-3) new"/>
      <sheetName val="2(1-5) new"/>
      <sheetName val="2(5-10)"/>
      <sheetName val="3-5new"/>
      <sheetName val="5(1-2) new"/>
      <sheetName val="6-7new"/>
      <sheetName val="8new"/>
      <sheetName val="9"/>
      <sheetName val="10"/>
      <sheetName val="11new"/>
      <sheetName val="12 new"/>
      <sheetName val="13 new"/>
      <sheetName val="14 new"/>
      <sheetName val="15-16"/>
      <sheetName val="17-21"/>
      <sheetName val="22"/>
      <sheetName val="23"/>
      <sheetName val="23(1-2)-24"/>
      <sheetName val="Sheet2"/>
      <sheetName val="25"/>
      <sheetName val="26(1-2)-27"/>
      <sheetName val="28-30"/>
      <sheetName val="30-34"/>
      <sheetName val="35(1)"/>
      <sheetName val="36"/>
      <sheetName val="37"/>
      <sheetName val="6020TARAZ"/>
      <sheetName val="6020Tkol"/>
      <sheetName val="6020S&amp;Z"/>
      <sheetName val="6020S&amp;Zkol"/>
      <sheetName val="محاسبه مالیات"/>
      <sheetName val="tashime"/>
      <sheetName val="تغییرات تسهیم"/>
      <sheetName val="zanjan"/>
      <sheetName val="zanjan 1"/>
      <sheetName val="t.moyin"/>
      <sheetName val="t.moein"/>
      <sheetName val="خرید"/>
      <sheetName val="مصرف"/>
      <sheetName val="معین کامل"/>
      <sheetName val="کل کامل"/>
      <sheetName val="کنترل کد"/>
      <sheetName val="تجدید ارائه"/>
      <sheetName val="تهاتر-غیر نقدی"/>
      <sheetName val="Sheet3"/>
    </sheetNames>
    <sheetDataSet>
      <sheetData sheetId="0"/>
      <sheetData sheetId="1">
        <row r="1">
          <cell r="A1" t="str">
            <v>شركت  ايران ترانسفو (سهامي عام)</v>
          </cell>
        </row>
      </sheetData>
      <sheetData sheetId="2"/>
      <sheetData sheetId="3"/>
      <sheetData sheetId="4"/>
      <sheetData sheetId="5"/>
      <sheetData sheetId="6">
        <row r="44">
          <cell r="A44">
            <v>4</v>
          </cell>
        </row>
      </sheetData>
      <sheetData sheetId="7">
        <row r="2">
          <cell r="A2" t="str">
            <v>يادداشتهاي توضيحي صورتهاي مالي</v>
          </cell>
        </row>
      </sheetData>
      <sheetData sheetId="8"/>
      <sheetData sheetId="9">
        <row r="40">
          <cell r="A40">
            <v>7</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rightToLeft="1" zoomScale="60" zoomScaleNormal="60" workbookViewId="0">
      <selection activeCell="A26" sqref="A26"/>
    </sheetView>
  </sheetViews>
  <sheetFormatPr defaultRowHeight="15" x14ac:dyDescent="0.25"/>
  <cols>
    <col min="1" max="1" width="59.28515625" style="798" customWidth="1"/>
    <col min="2" max="16384" width="9.140625" style="798"/>
  </cols>
  <sheetData>
    <row r="1" spans="1:11" s="797" customFormat="1" ht="50.25" customHeight="1" x14ac:dyDescent="0.25">
      <c r="A1" s="796"/>
    </row>
    <row r="2" spans="1:11" s="797" customFormat="1" ht="50.25" customHeight="1" x14ac:dyDescent="0.25">
      <c r="A2" s="796"/>
    </row>
    <row r="3" spans="1:11" s="797" customFormat="1" ht="50.25" customHeight="1" x14ac:dyDescent="0.25">
      <c r="A3" s="796"/>
    </row>
    <row r="4" spans="1:11" ht="33.75" x14ac:dyDescent="0.25">
      <c r="A4" s="796"/>
    </row>
    <row r="5" spans="1:11" ht="33.75" x14ac:dyDescent="0.25">
      <c r="A5" s="796"/>
    </row>
    <row r="6" spans="1:11" ht="33.75" x14ac:dyDescent="0.25">
      <c r="A6" s="796"/>
    </row>
    <row r="7" spans="1:11" ht="33.75" x14ac:dyDescent="0.25">
      <c r="A7" s="796"/>
    </row>
    <row r="8" spans="1:11" ht="33.75" x14ac:dyDescent="0.25">
      <c r="A8" s="796"/>
    </row>
    <row r="9" spans="1:11" ht="33.75" x14ac:dyDescent="0.25">
      <c r="A9" s="796"/>
    </row>
    <row r="10" spans="1:11" ht="33.75" x14ac:dyDescent="0.25">
      <c r="A10" s="796"/>
    </row>
    <row r="11" spans="1:11" ht="33.75" x14ac:dyDescent="0.25">
      <c r="A11" s="796"/>
    </row>
    <row r="12" spans="1:11" ht="33.75" x14ac:dyDescent="0.25">
      <c r="A12" s="854" t="s">
        <v>945</v>
      </c>
      <c r="B12" s="854"/>
      <c r="C12" s="854"/>
      <c r="D12" s="854"/>
      <c r="E12" s="854"/>
      <c r="F12" s="854"/>
      <c r="G12" s="854"/>
      <c r="H12" s="854"/>
      <c r="I12" s="854"/>
      <c r="J12" s="854"/>
      <c r="K12" s="854"/>
    </row>
    <row r="13" spans="1:11" ht="33.75" x14ac:dyDescent="0.25">
      <c r="A13" s="854" t="s">
        <v>946</v>
      </c>
      <c r="B13" s="854"/>
      <c r="C13" s="854"/>
      <c r="D13" s="854"/>
      <c r="E13" s="854"/>
      <c r="F13" s="854"/>
      <c r="G13" s="854"/>
      <c r="H13" s="854"/>
      <c r="I13" s="854"/>
      <c r="J13" s="854"/>
      <c r="K13" s="854"/>
    </row>
    <row r="14" spans="1:11" ht="33.75" x14ac:dyDescent="0.25">
      <c r="A14" s="796"/>
    </row>
    <row r="17" spans="1:6" x14ac:dyDescent="0.25">
      <c r="A17" s="853"/>
      <c r="B17" s="853"/>
      <c r="C17" s="853"/>
      <c r="D17" s="853"/>
      <c r="E17" s="853"/>
      <c r="F17" s="853"/>
    </row>
    <row r="18" spans="1:6" x14ac:dyDescent="0.25">
      <c r="A18" s="853"/>
      <c r="B18" s="853"/>
      <c r="C18" s="853"/>
      <c r="D18" s="853"/>
      <c r="E18" s="853"/>
      <c r="F18" s="853"/>
    </row>
    <row r="19" spans="1:6" x14ac:dyDescent="0.25">
      <c r="A19" s="853"/>
      <c r="B19" s="853"/>
      <c r="C19" s="853"/>
      <c r="D19" s="853"/>
      <c r="E19" s="853"/>
      <c r="F19" s="853"/>
    </row>
  </sheetData>
  <mergeCells count="3">
    <mergeCell ref="A17:F19"/>
    <mergeCell ref="A12:K12"/>
    <mergeCell ref="A13:K13"/>
  </mergeCells>
  <dataValidations count="1">
    <dataValidation errorStyle="warning" allowBlank="1" showInputMessage="1" showErrorMessage="1" errorTitle="دبیر خانه کارگروه" error="خواهشمند است قبل از تهیه صورتهای مالی حسابها توسط کاربرگ 6020 طبقه بندی شود" sqref="A1:XFD1048576"/>
  </dataValidations>
  <pageMargins left="0.25" right="0.25" top="0.75" bottom="0.75" header="0.3" footer="0.3"/>
  <pageSetup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L44"/>
  <sheetViews>
    <sheetView rightToLeft="1" topLeftCell="A25" zoomScaleNormal="100" zoomScaleSheetLayoutView="110" workbookViewId="0">
      <selection activeCell="A42" sqref="A42:K43"/>
    </sheetView>
  </sheetViews>
  <sheetFormatPr defaultColWidth="9" defaultRowHeight="18" x14ac:dyDescent="0.45"/>
  <cols>
    <col min="1" max="1" width="5.7109375" style="202" bestFit="1" customWidth="1"/>
    <col min="2" max="2" width="5.7109375" style="354" customWidth="1"/>
    <col min="3" max="3" width="12.28515625" style="202" customWidth="1"/>
    <col min="4" max="4" width="0.7109375" style="202" customWidth="1"/>
    <col min="5" max="5" width="12.28515625" style="202" customWidth="1"/>
    <col min="6" max="6" width="0.7109375" style="202" customWidth="1"/>
    <col min="7" max="7" width="12.28515625" style="202" customWidth="1"/>
    <col min="8" max="8" width="0.7109375" style="202" customWidth="1"/>
    <col min="9" max="9" width="12.28515625" style="202" customWidth="1"/>
    <col min="10" max="10" width="0.7109375" style="202" customWidth="1"/>
    <col min="11" max="11" width="12.28515625" style="202" customWidth="1"/>
    <col min="12" max="12" width="1.28515625" style="202" customWidth="1"/>
    <col min="13" max="16384" width="9" style="202"/>
  </cols>
  <sheetData>
    <row r="1" spans="1:12" s="340" customFormat="1" ht="21" x14ac:dyDescent="0.45">
      <c r="A1" s="870" t="str">
        <f>'سر برگ صفحات'!A1</f>
        <v>شرکت صندوق پژوهش و فناوری غیر دولتی ....(سهامی خاص)</v>
      </c>
      <c r="B1" s="870"/>
      <c r="C1" s="870"/>
      <c r="D1" s="870"/>
      <c r="E1" s="870"/>
      <c r="F1" s="870"/>
      <c r="G1" s="870"/>
      <c r="H1" s="870"/>
      <c r="I1" s="870"/>
      <c r="J1" s="870"/>
      <c r="K1" s="870"/>
      <c r="L1" s="343"/>
    </row>
    <row r="2" spans="1:12" s="340" customFormat="1" ht="21" x14ac:dyDescent="0.45">
      <c r="A2" s="870" t="str">
        <f>'سر برگ صفحات'!A14</f>
        <v>يادداشتهاي توضيحي صورت هاي مالي</v>
      </c>
      <c r="B2" s="870"/>
      <c r="C2" s="870"/>
      <c r="D2" s="870"/>
      <c r="E2" s="870"/>
      <c r="F2" s="870"/>
      <c r="G2" s="870"/>
      <c r="H2" s="870"/>
      <c r="I2" s="870"/>
      <c r="J2" s="870"/>
      <c r="K2" s="870"/>
      <c r="L2" s="343"/>
    </row>
    <row r="3" spans="1:12" s="340" customFormat="1" ht="21" x14ac:dyDescent="0.45">
      <c r="A3" s="870" t="str">
        <f>'سر برگ صفحات'!A3</f>
        <v>سال مالي منتهی به .. اسفند …</v>
      </c>
      <c r="B3" s="870"/>
      <c r="C3" s="870"/>
      <c r="D3" s="870"/>
      <c r="E3" s="870"/>
      <c r="F3" s="870"/>
      <c r="G3" s="870"/>
      <c r="H3" s="870"/>
      <c r="I3" s="870"/>
      <c r="J3" s="870"/>
      <c r="K3" s="870"/>
      <c r="L3" s="343"/>
    </row>
    <row r="4" spans="1:12" s="356" customFormat="1" ht="19.5" x14ac:dyDescent="0.5">
      <c r="A4" s="355" t="s">
        <v>562</v>
      </c>
      <c r="B4" s="903" t="s">
        <v>561</v>
      </c>
      <c r="C4" s="903"/>
      <c r="D4" s="903"/>
      <c r="E4" s="903"/>
      <c r="F4" s="903"/>
      <c r="G4" s="903"/>
      <c r="H4" s="903"/>
      <c r="I4" s="903"/>
      <c r="J4" s="903"/>
      <c r="K4" s="903"/>
    </row>
    <row r="5" spans="1:12" x14ac:dyDescent="0.45">
      <c r="B5" s="905" t="s">
        <v>693</v>
      </c>
      <c r="C5" s="905"/>
      <c r="D5" s="905"/>
      <c r="E5" s="905"/>
      <c r="F5" s="905"/>
      <c r="G5" s="905"/>
      <c r="H5" s="905"/>
      <c r="I5" s="905"/>
      <c r="J5" s="905"/>
      <c r="K5" s="905"/>
    </row>
    <row r="6" spans="1:12" x14ac:dyDescent="0.45">
      <c r="B6" s="905"/>
      <c r="C6" s="905"/>
      <c r="D6" s="905"/>
      <c r="E6" s="905"/>
      <c r="F6" s="905"/>
      <c r="G6" s="905"/>
      <c r="H6" s="905"/>
      <c r="I6" s="905"/>
      <c r="J6" s="905"/>
      <c r="K6" s="905"/>
    </row>
    <row r="7" spans="1:12" x14ac:dyDescent="0.45">
      <c r="A7" s="202" t="s">
        <v>560</v>
      </c>
      <c r="B7" s="904" t="s">
        <v>788</v>
      </c>
      <c r="C7" s="904" t="s">
        <v>559</v>
      </c>
      <c r="D7" s="904"/>
      <c r="E7" s="904"/>
      <c r="F7" s="904"/>
      <c r="G7" s="904"/>
      <c r="H7" s="904"/>
      <c r="I7" s="904"/>
      <c r="J7" s="904"/>
      <c r="K7" s="904"/>
    </row>
    <row r="8" spans="1:12" x14ac:dyDescent="0.45">
      <c r="A8" s="202" t="s">
        <v>558</v>
      </c>
      <c r="B8" s="907" t="s">
        <v>557</v>
      </c>
      <c r="C8" s="907" t="s">
        <v>557</v>
      </c>
      <c r="D8" s="907"/>
      <c r="E8" s="907"/>
      <c r="F8" s="907"/>
      <c r="G8" s="907"/>
      <c r="H8" s="907"/>
      <c r="I8" s="907"/>
      <c r="J8" s="907"/>
      <c r="K8" s="907"/>
    </row>
    <row r="9" spans="1:12" s="356" customFormat="1" ht="19.5" x14ac:dyDescent="0.5">
      <c r="A9" s="355" t="s">
        <v>556</v>
      </c>
      <c r="B9" s="903" t="s">
        <v>555</v>
      </c>
      <c r="C9" s="903" t="s">
        <v>555</v>
      </c>
      <c r="D9" s="903"/>
      <c r="E9" s="903"/>
      <c r="F9" s="903"/>
      <c r="G9" s="903"/>
      <c r="H9" s="903"/>
      <c r="I9" s="903"/>
      <c r="J9" s="903"/>
      <c r="K9" s="903"/>
    </row>
    <row r="10" spans="1:12" x14ac:dyDescent="0.45">
      <c r="A10" s="202" t="s">
        <v>554</v>
      </c>
      <c r="B10" s="910" t="s">
        <v>787</v>
      </c>
      <c r="C10" s="910"/>
      <c r="D10" s="910"/>
      <c r="E10" s="910"/>
      <c r="F10" s="910"/>
      <c r="G10" s="910"/>
      <c r="H10" s="910"/>
      <c r="I10" s="910"/>
      <c r="J10" s="910"/>
      <c r="K10" s="910"/>
    </row>
    <row r="11" spans="1:12" x14ac:dyDescent="0.45">
      <c r="B11" s="910"/>
      <c r="C11" s="910"/>
      <c r="D11" s="910"/>
      <c r="E11" s="910"/>
      <c r="F11" s="910"/>
      <c r="G11" s="910"/>
      <c r="H11" s="910"/>
      <c r="I11" s="910"/>
      <c r="J11" s="910"/>
      <c r="K11" s="910"/>
    </row>
    <row r="12" spans="1:12" x14ac:dyDescent="0.45">
      <c r="B12" s="910"/>
      <c r="C12" s="910"/>
      <c r="D12" s="910"/>
      <c r="E12" s="910"/>
      <c r="F12" s="910"/>
      <c r="G12" s="910"/>
      <c r="H12" s="910"/>
      <c r="I12" s="910"/>
      <c r="J12" s="910"/>
      <c r="K12" s="910"/>
    </row>
    <row r="13" spans="1:12" x14ac:dyDescent="0.45">
      <c r="B13" s="910"/>
      <c r="C13" s="910"/>
      <c r="D13" s="910"/>
      <c r="E13" s="910"/>
      <c r="F13" s="910"/>
      <c r="G13" s="910"/>
      <c r="H13" s="910"/>
      <c r="I13" s="910"/>
      <c r="J13" s="910"/>
      <c r="K13" s="910"/>
    </row>
    <row r="14" spans="1:12" x14ac:dyDescent="0.45">
      <c r="B14" s="910"/>
      <c r="C14" s="910"/>
      <c r="D14" s="910"/>
      <c r="E14" s="910"/>
      <c r="F14" s="910"/>
      <c r="G14" s="910"/>
      <c r="H14" s="910"/>
      <c r="I14" s="910"/>
      <c r="J14" s="910"/>
      <c r="K14" s="910"/>
    </row>
    <row r="15" spans="1:12" x14ac:dyDescent="0.45">
      <c r="B15" s="910"/>
      <c r="C15" s="910"/>
      <c r="D15" s="910"/>
      <c r="E15" s="910"/>
      <c r="F15" s="910"/>
      <c r="G15" s="910"/>
      <c r="H15" s="910"/>
      <c r="I15" s="910"/>
      <c r="J15" s="910"/>
      <c r="K15" s="910"/>
    </row>
    <row r="16" spans="1:12" x14ac:dyDescent="0.45">
      <c r="B16" s="910"/>
      <c r="C16" s="910"/>
      <c r="D16" s="910"/>
      <c r="E16" s="910"/>
      <c r="F16" s="910"/>
      <c r="G16" s="910"/>
      <c r="H16" s="910"/>
      <c r="I16" s="910"/>
      <c r="J16" s="910"/>
      <c r="K16" s="910"/>
    </row>
    <row r="17" spans="1:12" x14ac:dyDescent="0.45">
      <c r="A17" s="202" t="s">
        <v>553</v>
      </c>
      <c r="B17" s="905" t="s">
        <v>663</v>
      </c>
      <c r="C17" s="905"/>
      <c r="D17" s="905"/>
      <c r="E17" s="905"/>
      <c r="F17" s="905"/>
      <c r="G17" s="905"/>
      <c r="H17" s="905"/>
      <c r="I17" s="905"/>
      <c r="J17" s="905"/>
      <c r="K17" s="905"/>
    </row>
    <row r="18" spans="1:12" x14ac:dyDescent="0.45">
      <c r="B18" s="905"/>
      <c r="C18" s="905"/>
      <c r="D18" s="905"/>
      <c r="E18" s="905"/>
      <c r="F18" s="905"/>
      <c r="G18" s="905"/>
      <c r="H18" s="905"/>
      <c r="I18" s="905"/>
      <c r="J18" s="905"/>
      <c r="K18" s="905"/>
    </row>
    <row r="19" spans="1:12" x14ac:dyDescent="0.45">
      <c r="A19" s="202" t="s">
        <v>552</v>
      </c>
      <c r="B19" s="911" t="s">
        <v>694</v>
      </c>
      <c r="C19" s="911"/>
      <c r="D19" s="911"/>
      <c r="E19" s="911"/>
      <c r="F19" s="911"/>
      <c r="G19" s="911"/>
      <c r="H19" s="911"/>
      <c r="I19" s="911"/>
      <c r="J19" s="911"/>
      <c r="K19" s="911"/>
    </row>
    <row r="20" spans="1:12" x14ac:dyDescent="0.45">
      <c r="B20" s="911"/>
      <c r="C20" s="911"/>
      <c r="D20" s="911"/>
      <c r="E20" s="911"/>
      <c r="F20" s="911"/>
      <c r="G20" s="911"/>
      <c r="H20" s="911"/>
      <c r="I20" s="911"/>
      <c r="J20" s="911"/>
      <c r="K20" s="911"/>
    </row>
    <row r="21" spans="1:12" x14ac:dyDescent="0.45">
      <c r="B21" s="911"/>
      <c r="C21" s="911"/>
      <c r="D21" s="911"/>
      <c r="E21" s="911"/>
      <c r="F21" s="911"/>
      <c r="G21" s="911"/>
      <c r="H21" s="911"/>
      <c r="I21" s="911"/>
      <c r="J21" s="911"/>
      <c r="K21" s="911"/>
    </row>
    <row r="22" spans="1:12" x14ac:dyDescent="0.45">
      <c r="B22" s="911"/>
      <c r="C22" s="911"/>
      <c r="D22" s="911"/>
      <c r="E22" s="911"/>
      <c r="F22" s="911"/>
      <c r="G22" s="911"/>
      <c r="H22" s="911"/>
      <c r="I22" s="911"/>
      <c r="J22" s="911"/>
      <c r="K22" s="911"/>
    </row>
    <row r="23" spans="1:12" x14ac:dyDescent="0.45">
      <c r="B23" s="911"/>
      <c r="C23" s="911"/>
      <c r="D23" s="911"/>
      <c r="E23" s="911"/>
      <c r="F23" s="911"/>
      <c r="G23" s="911"/>
      <c r="H23" s="911"/>
      <c r="I23" s="911"/>
      <c r="J23" s="911"/>
      <c r="K23" s="911"/>
    </row>
    <row r="24" spans="1:12" s="356" customFormat="1" ht="19.5" x14ac:dyDescent="0.5">
      <c r="A24" s="355" t="s">
        <v>551</v>
      </c>
      <c r="B24" s="903" t="s">
        <v>550</v>
      </c>
      <c r="C24" s="903" t="s">
        <v>550</v>
      </c>
      <c r="D24" s="903"/>
      <c r="E24" s="903"/>
      <c r="F24" s="903"/>
      <c r="G24" s="903"/>
      <c r="H24" s="903"/>
      <c r="I24" s="903"/>
      <c r="J24" s="903"/>
      <c r="K24" s="903"/>
    </row>
    <row r="25" spans="1:12" x14ac:dyDescent="0.45">
      <c r="A25" s="202" t="s">
        <v>549</v>
      </c>
      <c r="B25" s="905" t="s">
        <v>695</v>
      </c>
      <c r="C25" s="905"/>
      <c r="D25" s="905"/>
      <c r="E25" s="905"/>
      <c r="F25" s="905"/>
      <c r="G25" s="905"/>
      <c r="H25" s="905"/>
      <c r="I25" s="905"/>
      <c r="J25" s="905"/>
      <c r="K25" s="905"/>
      <c r="L25" s="905"/>
    </row>
    <row r="26" spans="1:12" x14ac:dyDescent="0.45">
      <c r="B26" s="905"/>
      <c r="C26" s="905"/>
      <c r="D26" s="905"/>
      <c r="E26" s="905"/>
      <c r="F26" s="905"/>
      <c r="G26" s="905"/>
      <c r="H26" s="905"/>
      <c r="I26" s="905"/>
      <c r="J26" s="905"/>
      <c r="K26" s="905"/>
      <c r="L26" s="905"/>
    </row>
    <row r="27" spans="1:12" x14ac:dyDescent="0.45">
      <c r="B27" s="905"/>
      <c r="C27" s="905"/>
      <c r="D27" s="905"/>
      <c r="E27" s="905"/>
      <c r="F27" s="905"/>
      <c r="G27" s="905"/>
      <c r="H27" s="905"/>
      <c r="I27" s="905"/>
      <c r="J27" s="905"/>
      <c r="K27" s="905"/>
      <c r="L27" s="905"/>
    </row>
    <row r="29" spans="1:12" s="495" customFormat="1" ht="15" x14ac:dyDescent="0.25">
      <c r="B29" s="902" t="s">
        <v>548</v>
      </c>
      <c r="C29" s="902"/>
      <c r="E29" s="496" t="s">
        <v>547</v>
      </c>
      <c r="G29" s="902" t="s">
        <v>546</v>
      </c>
      <c r="H29" s="902"/>
      <c r="I29" s="902"/>
      <c r="K29" s="496" t="s">
        <v>545</v>
      </c>
    </row>
    <row r="30" spans="1:12" s="497" customFormat="1" ht="15.75" x14ac:dyDescent="0.25">
      <c r="B30" s="909" t="s">
        <v>544</v>
      </c>
      <c r="C30" s="909"/>
      <c r="E30" s="497" t="s">
        <v>543</v>
      </c>
      <c r="G30" s="498" t="s">
        <v>648</v>
      </c>
      <c r="H30" s="498"/>
      <c r="I30" s="499" t="s">
        <v>649</v>
      </c>
      <c r="K30" s="500"/>
    </row>
    <row r="31" spans="1:12" s="497" customFormat="1" ht="15.75" x14ac:dyDescent="0.25">
      <c r="B31" s="908" t="s">
        <v>542</v>
      </c>
      <c r="C31" s="908"/>
      <c r="E31" s="497" t="s">
        <v>541</v>
      </c>
      <c r="G31" s="501" t="s">
        <v>650</v>
      </c>
      <c r="H31" s="501"/>
      <c r="I31" s="502" t="s">
        <v>651</v>
      </c>
    </row>
    <row r="33" spans="1:11" x14ac:dyDescent="0.45">
      <c r="A33" s="202" t="s">
        <v>540</v>
      </c>
      <c r="B33" s="907" t="s">
        <v>539</v>
      </c>
      <c r="C33" s="907"/>
      <c r="D33" s="907"/>
      <c r="E33" s="907"/>
      <c r="F33" s="907"/>
      <c r="G33" s="907"/>
      <c r="H33" s="907"/>
      <c r="I33" s="907"/>
      <c r="J33" s="907"/>
      <c r="K33" s="907"/>
    </row>
    <row r="34" spans="1:11" x14ac:dyDescent="0.45">
      <c r="B34" s="907" t="s">
        <v>696</v>
      </c>
      <c r="C34" s="907"/>
      <c r="D34" s="907"/>
      <c r="E34" s="907"/>
      <c r="F34" s="907"/>
      <c r="G34" s="907"/>
      <c r="H34" s="907"/>
      <c r="I34" s="907"/>
      <c r="J34" s="907"/>
      <c r="K34" s="907"/>
    </row>
    <row r="35" spans="1:11" x14ac:dyDescent="0.45">
      <c r="B35" s="907" t="s">
        <v>538</v>
      </c>
      <c r="C35" s="907"/>
      <c r="D35" s="907"/>
      <c r="E35" s="907"/>
      <c r="F35" s="907"/>
      <c r="G35" s="907"/>
      <c r="H35" s="907"/>
      <c r="I35" s="907"/>
      <c r="J35" s="907"/>
      <c r="K35" s="907"/>
    </row>
    <row r="36" spans="1:11" x14ac:dyDescent="0.45">
      <c r="B36" s="717"/>
      <c r="C36" s="717"/>
      <c r="D36" s="717"/>
      <c r="E36" s="717"/>
      <c r="F36" s="717"/>
      <c r="G36" s="717"/>
      <c r="H36" s="717"/>
      <c r="I36" s="717"/>
      <c r="J36" s="717"/>
      <c r="K36" s="717"/>
    </row>
    <row r="37" spans="1:11" x14ac:dyDescent="0.45">
      <c r="B37" s="717"/>
      <c r="C37" s="717"/>
      <c r="D37" s="717"/>
      <c r="E37" s="717"/>
      <c r="F37" s="717"/>
      <c r="G37" s="717"/>
      <c r="H37" s="717"/>
      <c r="I37" s="717"/>
      <c r="J37" s="717"/>
      <c r="K37" s="717"/>
    </row>
    <row r="38" spans="1:11" x14ac:dyDescent="0.45">
      <c r="B38" s="717"/>
      <c r="C38" s="717"/>
      <c r="D38" s="717"/>
      <c r="E38" s="717"/>
      <c r="F38" s="717"/>
      <c r="G38" s="717"/>
      <c r="H38" s="717"/>
      <c r="I38" s="717"/>
      <c r="J38" s="717"/>
      <c r="K38" s="717"/>
    </row>
    <row r="40" spans="1:11" x14ac:dyDescent="0.45">
      <c r="A40" s="906">
        <v>9</v>
      </c>
      <c r="B40" s="906"/>
      <c r="C40" s="906"/>
      <c r="D40" s="906"/>
      <c r="E40" s="906"/>
      <c r="F40" s="906"/>
      <c r="G40" s="906"/>
      <c r="H40" s="906"/>
      <c r="I40" s="906"/>
      <c r="J40" s="906"/>
      <c r="K40" s="906"/>
    </row>
    <row r="42" spans="1:11" ht="18" customHeight="1" x14ac:dyDescent="0.45">
      <c r="A42" s="880" t="s">
        <v>783</v>
      </c>
      <c r="B42" s="880"/>
      <c r="C42" s="880"/>
      <c r="D42" s="880"/>
      <c r="E42" s="880"/>
      <c r="F42" s="880"/>
      <c r="G42" s="880"/>
      <c r="H42" s="880"/>
      <c r="I42" s="880"/>
      <c r="J42" s="880"/>
      <c r="K42" s="880"/>
    </row>
    <row r="43" spans="1:11" x14ac:dyDescent="0.45">
      <c r="A43" s="880"/>
      <c r="B43" s="880"/>
      <c r="C43" s="880"/>
      <c r="D43" s="880"/>
      <c r="E43" s="880"/>
      <c r="F43" s="880"/>
      <c r="G43" s="880"/>
      <c r="H43" s="880"/>
      <c r="I43" s="880"/>
      <c r="J43" s="880"/>
      <c r="K43" s="880"/>
    </row>
    <row r="44" spans="1:11" ht="18" customHeight="1" x14ac:dyDescent="0.45">
      <c r="A44" s="892" t="s">
        <v>784</v>
      </c>
      <c r="B44" s="892"/>
      <c r="C44" s="892"/>
      <c r="D44" s="892"/>
      <c r="E44" s="892"/>
      <c r="F44" s="892"/>
      <c r="G44" s="892"/>
      <c r="H44" s="892"/>
      <c r="I44" s="892"/>
      <c r="J44" s="892"/>
      <c r="K44" s="892"/>
    </row>
  </sheetData>
  <mergeCells count="23">
    <mergeCell ref="A44:K44"/>
    <mergeCell ref="A1:K1"/>
    <mergeCell ref="A3:K3"/>
    <mergeCell ref="A40:K40"/>
    <mergeCell ref="B33:K33"/>
    <mergeCell ref="B34:K34"/>
    <mergeCell ref="B35:K35"/>
    <mergeCell ref="B29:C29"/>
    <mergeCell ref="B31:C31"/>
    <mergeCell ref="B30:C30"/>
    <mergeCell ref="A42:K43"/>
    <mergeCell ref="B8:K8"/>
    <mergeCell ref="B5:K6"/>
    <mergeCell ref="B10:K16"/>
    <mergeCell ref="B17:K18"/>
    <mergeCell ref="B19:K23"/>
    <mergeCell ref="A2:K2"/>
    <mergeCell ref="G29:I29"/>
    <mergeCell ref="B24:K24"/>
    <mergeCell ref="B4:K4"/>
    <mergeCell ref="B7:K7"/>
    <mergeCell ref="B25:L27"/>
    <mergeCell ref="B9:K9"/>
  </mergeCells>
  <pageMargins left="0.39370078740157483" right="1.6" top="0.39370078740157483" bottom="0.39370078740157483" header="0.31496062992125984" footer="0.31496062992125984"/>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I40"/>
  <sheetViews>
    <sheetView rightToLeft="1" zoomScaleNormal="100" zoomScaleSheetLayoutView="100" workbookViewId="0">
      <selection activeCell="B17" sqref="B17:I22"/>
    </sheetView>
  </sheetViews>
  <sheetFormatPr defaultColWidth="9" defaultRowHeight="18" x14ac:dyDescent="0.45"/>
  <cols>
    <col min="1" max="1" width="5.7109375" style="388" bestFit="1" customWidth="1"/>
    <col min="2" max="8" width="9" style="201"/>
    <col min="9" max="9" width="1.42578125" style="201" customWidth="1"/>
    <col min="10" max="16384" width="9" style="201"/>
  </cols>
  <sheetData>
    <row r="1" spans="1:9" s="340" customFormat="1" ht="21" x14ac:dyDescent="0.45">
      <c r="A1" s="870" t="str">
        <f>'سر برگ صفحات'!A1</f>
        <v>شرکت صندوق پژوهش و فناوری غیر دولتی ....(سهامی خاص)</v>
      </c>
      <c r="B1" s="870"/>
      <c r="C1" s="870"/>
      <c r="D1" s="870"/>
      <c r="E1" s="870"/>
      <c r="F1" s="870"/>
      <c r="G1" s="870"/>
      <c r="H1" s="870"/>
      <c r="I1" s="870"/>
    </row>
    <row r="2" spans="1:9" s="340" customFormat="1" ht="21" x14ac:dyDescent="0.45">
      <c r="A2" s="870" t="str">
        <f>'سر برگ صفحات'!A14</f>
        <v>يادداشتهاي توضيحي صورت هاي مالي</v>
      </c>
      <c r="B2" s="870"/>
      <c r="C2" s="870"/>
      <c r="D2" s="870"/>
      <c r="E2" s="870"/>
      <c r="F2" s="870"/>
      <c r="G2" s="870"/>
      <c r="H2" s="870"/>
      <c r="I2" s="870"/>
    </row>
    <row r="3" spans="1:9" s="340" customFormat="1" ht="21" x14ac:dyDescent="0.45">
      <c r="A3" s="870" t="str">
        <f>'سر برگ صفحات'!A3</f>
        <v>سال مالي منتهی به .. اسفند …</v>
      </c>
      <c r="B3" s="870"/>
      <c r="C3" s="870"/>
      <c r="D3" s="870"/>
      <c r="E3" s="870"/>
      <c r="F3" s="870"/>
      <c r="G3" s="870"/>
      <c r="H3" s="870"/>
      <c r="I3" s="870"/>
    </row>
    <row r="4" spans="1:9" x14ac:dyDescent="0.45">
      <c r="A4" s="510" t="s">
        <v>570</v>
      </c>
      <c r="B4" s="913" t="s">
        <v>697</v>
      </c>
      <c r="C4" s="913"/>
      <c r="D4" s="913"/>
      <c r="E4" s="913"/>
      <c r="F4" s="913"/>
      <c r="G4" s="913"/>
      <c r="H4" s="913"/>
      <c r="I4" s="913"/>
    </row>
    <row r="5" spans="1:9" s="287" customFormat="1" x14ac:dyDescent="0.45">
      <c r="A5" s="514"/>
      <c r="B5" s="913"/>
      <c r="C5" s="913"/>
      <c r="D5" s="913"/>
      <c r="E5" s="913"/>
      <c r="F5" s="913"/>
      <c r="G5" s="913"/>
      <c r="H5" s="913"/>
      <c r="I5" s="913"/>
    </row>
    <row r="6" spans="1:9" s="287" customFormat="1" x14ac:dyDescent="0.45">
      <c r="A6" s="514"/>
      <c r="B6" s="913"/>
      <c r="C6" s="913"/>
      <c r="D6" s="913"/>
      <c r="E6" s="913"/>
      <c r="F6" s="913"/>
      <c r="G6" s="913"/>
      <c r="H6" s="913"/>
      <c r="I6" s="913"/>
    </row>
    <row r="7" spans="1:9" s="287" customFormat="1" x14ac:dyDescent="0.45">
      <c r="A7" s="515" t="s">
        <v>569</v>
      </c>
      <c r="B7" s="912" t="s">
        <v>698</v>
      </c>
      <c r="C7" s="912"/>
      <c r="D7" s="912"/>
      <c r="E7" s="912"/>
      <c r="F7" s="912"/>
      <c r="G7" s="912"/>
      <c r="H7" s="912"/>
      <c r="I7" s="912"/>
    </row>
    <row r="8" spans="1:9" s="287" customFormat="1" x14ac:dyDescent="0.45">
      <c r="A8" s="514"/>
      <c r="B8" s="912"/>
      <c r="C8" s="912"/>
      <c r="D8" s="912"/>
      <c r="E8" s="912"/>
      <c r="F8" s="912"/>
      <c r="G8" s="912"/>
      <c r="H8" s="912"/>
      <c r="I8" s="912"/>
    </row>
    <row r="9" spans="1:9" s="287" customFormat="1" x14ac:dyDescent="0.45">
      <c r="A9" s="514"/>
      <c r="B9" s="912"/>
      <c r="C9" s="912"/>
      <c r="D9" s="912"/>
      <c r="E9" s="912"/>
      <c r="F9" s="912"/>
      <c r="G9" s="912"/>
      <c r="H9" s="912"/>
      <c r="I9" s="912"/>
    </row>
    <row r="10" spans="1:9" s="287" customFormat="1" x14ac:dyDescent="0.45">
      <c r="A10" s="514"/>
      <c r="B10" s="912"/>
      <c r="C10" s="912"/>
      <c r="D10" s="912"/>
      <c r="E10" s="912"/>
      <c r="F10" s="912"/>
      <c r="G10" s="912"/>
      <c r="H10" s="912"/>
      <c r="I10" s="912"/>
    </row>
    <row r="11" spans="1:9" s="287" customFormat="1" x14ac:dyDescent="0.45">
      <c r="A11" s="514"/>
      <c r="B11" s="912"/>
      <c r="C11" s="912"/>
      <c r="D11" s="912"/>
      <c r="E11" s="912"/>
      <c r="F11" s="912"/>
      <c r="G11" s="912"/>
      <c r="H11" s="912"/>
      <c r="I11" s="912"/>
    </row>
    <row r="12" spans="1:9" s="287" customFormat="1" x14ac:dyDescent="0.45">
      <c r="A12" s="514"/>
      <c r="B12" s="912"/>
      <c r="C12" s="912"/>
      <c r="D12" s="912"/>
      <c r="E12" s="912"/>
      <c r="F12" s="912"/>
      <c r="G12" s="912"/>
      <c r="H12" s="912"/>
      <c r="I12" s="912"/>
    </row>
    <row r="13" spans="1:9" s="359" customFormat="1" ht="19.5" x14ac:dyDescent="0.5">
      <c r="A13" s="515" t="s">
        <v>568</v>
      </c>
      <c r="B13" s="733" t="s">
        <v>567</v>
      </c>
      <c r="C13" s="733"/>
      <c r="D13" s="733"/>
      <c r="E13" s="733"/>
      <c r="F13" s="733"/>
      <c r="G13" s="733"/>
      <c r="H13" s="733"/>
      <c r="I13" s="733"/>
    </row>
    <row r="14" spans="1:9" ht="16.899999999999999" customHeight="1" x14ac:dyDescent="0.45">
      <c r="B14" s="912" t="s">
        <v>699</v>
      </c>
      <c r="C14" s="912"/>
      <c r="D14" s="912"/>
      <c r="E14" s="912"/>
      <c r="F14" s="912"/>
      <c r="G14" s="912"/>
      <c r="H14" s="912"/>
      <c r="I14" s="912"/>
    </row>
    <row r="15" spans="1:9" x14ac:dyDescent="0.45">
      <c r="A15" s="516"/>
      <c r="B15" s="912"/>
      <c r="C15" s="912"/>
      <c r="D15" s="912"/>
      <c r="E15" s="912"/>
      <c r="F15" s="912"/>
      <c r="G15" s="912"/>
      <c r="H15" s="912"/>
      <c r="I15" s="912"/>
    </row>
    <row r="16" spans="1:9" s="359" customFormat="1" ht="19.5" x14ac:dyDescent="0.5">
      <c r="A16" s="510" t="s">
        <v>566</v>
      </c>
      <c r="B16" s="734" t="s">
        <v>700</v>
      </c>
      <c r="C16" s="733"/>
      <c r="D16" s="733"/>
      <c r="E16" s="733"/>
      <c r="F16" s="733"/>
      <c r="G16" s="733"/>
      <c r="H16" s="733"/>
      <c r="I16" s="733"/>
    </row>
    <row r="17" spans="1:9" s="287" customFormat="1" x14ac:dyDescent="0.45">
      <c r="A17" s="515" t="s">
        <v>565</v>
      </c>
      <c r="B17" s="912" t="s">
        <v>701</v>
      </c>
      <c r="C17" s="912"/>
      <c r="D17" s="912"/>
      <c r="E17" s="912"/>
      <c r="F17" s="912"/>
      <c r="G17" s="912"/>
      <c r="H17" s="912"/>
      <c r="I17" s="912"/>
    </row>
    <row r="18" spans="1:9" s="287" customFormat="1" x14ac:dyDescent="0.45">
      <c r="A18" s="515"/>
      <c r="B18" s="912"/>
      <c r="C18" s="912"/>
      <c r="D18" s="912"/>
      <c r="E18" s="912"/>
      <c r="F18" s="912"/>
      <c r="G18" s="912"/>
      <c r="H18" s="912"/>
      <c r="I18" s="912"/>
    </row>
    <row r="19" spans="1:9" s="287" customFormat="1" x14ac:dyDescent="0.45">
      <c r="A19" s="515"/>
      <c r="B19" s="912"/>
      <c r="C19" s="912"/>
      <c r="D19" s="912"/>
      <c r="E19" s="912"/>
      <c r="F19" s="912"/>
      <c r="G19" s="912"/>
      <c r="H19" s="912"/>
      <c r="I19" s="912"/>
    </row>
    <row r="20" spans="1:9" s="287" customFormat="1" x14ac:dyDescent="0.45">
      <c r="A20" s="515"/>
      <c r="B20" s="912"/>
      <c r="C20" s="912"/>
      <c r="D20" s="912"/>
      <c r="E20" s="912"/>
      <c r="F20" s="912"/>
      <c r="G20" s="912"/>
      <c r="H20" s="912"/>
      <c r="I20" s="912"/>
    </row>
    <row r="21" spans="1:9" s="287" customFormat="1" x14ac:dyDescent="0.45">
      <c r="A21" s="515"/>
      <c r="B21" s="912"/>
      <c r="C21" s="912"/>
      <c r="D21" s="912"/>
      <c r="E21" s="912"/>
      <c r="F21" s="912"/>
      <c r="G21" s="912"/>
      <c r="H21" s="912"/>
      <c r="I21" s="912"/>
    </row>
    <row r="22" spans="1:9" s="287" customFormat="1" x14ac:dyDescent="0.45">
      <c r="A22" s="515"/>
      <c r="B22" s="912"/>
      <c r="C22" s="912"/>
      <c r="D22" s="912"/>
      <c r="E22" s="912"/>
      <c r="F22" s="912"/>
      <c r="G22" s="912"/>
      <c r="H22" s="912"/>
      <c r="I22" s="912"/>
    </row>
    <row r="23" spans="1:9" s="287" customFormat="1" x14ac:dyDescent="0.45">
      <c r="A23" s="515" t="s">
        <v>564</v>
      </c>
      <c r="B23" s="912" t="s">
        <v>702</v>
      </c>
      <c r="C23" s="912"/>
      <c r="D23" s="912"/>
      <c r="E23" s="912"/>
      <c r="F23" s="912"/>
      <c r="G23" s="912"/>
      <c r="H23" s="912"/>
      <c r="I23" s="912"/>
    </row>
    <row r="24" spans="1:9" s="287" customFormat="1" x14ac:dyDescent="0.45">
      <c r="A24" s="515"/>
      <c r="B24" s="912"/>
      <c r="C24" s="912"/>
      <c r="D24" s="912"/>
      <c r="E24" s="912"/>
      <c r="F24" s="912"/>
      <c r="G24" s="912"/>
      <c r="H24" s="912"/>
      <c r="I24" s="912"/>
    </row>
    <row r="25" spans="1:9" s="287" customFormat="1" x14ac:dyDescent="0.45">
      <c r="A25" s="515"/>
      <c r="B25" s="912"/>
      <c r="C25" s="912"/>
      <c r="D25" s="912"/>
      <c r="E25" s="912"/>
      <c r="F25" s="912"/>
      <c r="G25" s="912"/>
      <c r="H25" s="912"/>
      <c r="I25" s="912"/>
    </row>
    <row r="26" spans="1:9" s="287" customFormat="1" x14ac:dyDescent="0.45">
      <c r="A26" s="515"/>
      <c r="B26" s="912"/>
      <c r="C26" s="912"/>
      <c r="D26" s="912"/>
      <c r="E26" s="912"/>
      <c r="F26" s="912"/>
      <c r="G26" s="912"/>
      <c r="H26" s="912"/>
      <c r="I26" s="912"/>
    </row>
    <row r="27" spans="1:9" s="287" customFormat="1" x14ac:dyDescent="0.45">
      <c r="A27" s="515" t="s">
        <v>563</v>
      </c>
      <c r="B27" s="912" t="s">
        <v>703</v>
      </c>
      <c r="C27" s="912"/>
      <c r="D27" s="912"/>
      <c r="E27" s="912"/>
      <c r="F27" s="912"/>
      <c r="G27" s="912"/>
      <c r="H27" s="912"/>
      <c r="I27" s="912"/>
    </row>
    <row r="28" spans="1:9" s="287" customFormat="1" x14ac:dyDescent="0.45">
      <c r="A28" s="515"/>
      <c r="B28" s="912"/>
      <c r="C28" s="912"/>
      <c r="D28" s="912"/>
      <c r="E28" s="912"/>
      <c r="F28" s="912"/>
      <c r="G28" s="912"/>
      <c r="H28" s="912"/>
      <c r="I28" s="912"/>
    </row>
    <row r="29" spans="1:9" s="287" customFormat="1" x14ac:dyDescent="0.45">
      <c r="A29" s="515"/>
      <c r="B29" s="912"/>
      <c r="C29" s="912"/>
      <c r="D29" s="912"/>
      <c r="E29" s="912"/>
      <c r="F29" s="912"/>
      <c r="G29" s="912"/>
      <c r="H29" s="912"/>
      <c r="I29" s="912"/>
    </row>
    <row r="40" spans="1:9" x14ac:dyDescent="0.45">
      <c r="A40" s="906">
        <v>10</v>
      </c>
      <c r="B40" s="906"/>
      <c r="C40" s="906"/>
      <c r="D40" s="906"/>
      <c r="E40" s="906"/>
      <c r="F40" s="906"/>
      <c r="G40" s="906"/>
      <c r="H40" s="906"/>
      <c r="I40" s="906"/>
    </row>
  </sheetData>
  <mergeCells count="10">
    <mergeCell ref="A40:I40"/>
    <mergeCell ref="A1:I1"/>
    <mergeCell ref="A2:I2"/>
    <mergeCell ref="A3:I3"/>
    <mergeCell ref="B27:I29"/>
    <mergeCell ref="B4:I6"/>
    <mergeCell ref="B7:I12"/>
    <mergeCell ref="B17:I22"/>
    <mergeCell ref="B23:I26"/>
    <mergeCell ref="B14:I15"/>
  </mergeCells>
  <pageMargins left="0.39370078740157483" right="1.5748031496062993" top="0.39370078740157483" bottom="0.39370078740157483" header="0.31496062992125984" footer="0.31496062992125984"/>
  <pageSetup scale="10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L41"/>
  <sheetViews>
    <sheetView rightToLeft="1" zoomScaleNormal="100" zoomScaleSheetLayoutView="100" workbookViewId="0">
      <selection activeCell="E44" sqref="E44"/>
    </sheetView>
  </sheetViews>
  <sheetFormatPr defaultColWidth="9" defaultRowHeight="15.75" x14ac:dyDescent="0.4"/>
  <cols>
    <col min="1" max="1" width="8.42578125" style="388" bestFit="1" customWidth="1"/>
    <col min="2" max="3" width="9.28515625" style="391" customWidth="1"/>
    <col min="4" max="4" width="1.28515625" style="391" customWidth="1"/>
    <col min="5" max="6" width="9.28515625" style="391" customWidth="1"/>
    <col min="7" max="7" width="1.28515625" style="391" customWidth="1"/>
    <col min="8" max="9" width="9.28515625" style="391" customWidth="1"/>
    <col min="10" max="10" width="3.85546875" style="391" customWidth="1"/>
    <col min="11" max="16384" width="9" style="391"/>
  </cols>
  <sheetData>
    <row r="1" spans="1:12" s="506" customFormat="1" x14ac:dyDescent="0.4">
      <c r="A1" s="915" t="str">
        <f>'سر برگ صفحات'!A1</f>
        <v>شرکت صندوق پژوهش و فناوری غیر دولتی ....(سهامی خاص)</v>
      </c>
      <c r="B1" s="915"/>
      <c r="C1" s="915"/>
      <c r="D1" s="915"/>
      <c r="E1" s="915"/>
      <c r="F1" s="915"/>
      <c r="G1" s="915"/>
      <c r="H1" s="915"/>
      <c r="I1" s="915"/>
      <c r="J1" s="915"/>
    </row>
    <row r="2" spans="1:12" s="506" customFormat="1" x14ac:dyDescent="0.4">
      <c r="A2" s="915" t="str">
        <f>'سر برگ صفحات'!A14</f>
        <v>يادداشتهاي توضيحي صورت هاي مالي</v>
      </c>
      <c r="B2" s="915"/>
      <c r="C2" s="915"/>
      <c r="D2" s="915"/>
      <c r="E2" s="915"/>
      <c r="F2" s="915"/>
      <c r="G2" s="915"/>
      <c r="H2" s="915"/>
      <c r="I2" s="915"/>
      <c r="J2" s="915"/>
    </row>
    <row r="3" spans="1:12" s="506" customFormat="1" x14ac:dyDescent="0.4">
      <c r="A3" s="915" t="str">
        <f>'سر برگ صفحات'!A3</f>
        <v>سال مالي منتهی به .. اسفند …</v>
      </c>
      <c r="B3" s="915"/>
      <c r="C3" s="915"/>
      <c r="D3" s="915"/>
      <c r="E3" s="915"/>
      <c r="F3" s="915"/>
      <c r="G3" s="915"/>
      <c r="H3" s="915"/>
      <c r="I3" s="915"/>
      <c r="J3" s="915"/>
    </row>
    <row r="4" spans="1:12" x14ac:dyDescent="0.4">
      <c r="A4" s="510" t="s">
        <v>587</v>
      </c>
      <c r="B4" s="913" t="s">
        <v>704</v>
      </c>
      <c r="C4" s="913"/>
      <c r="D4" s="913"/>
      <c r="E4" s="913"/>
      <c r="F4" s="913"/>
      <c r="G4" s="913"/>
      <c r="H4" s="913"/>
      <c r="I4" s="913"/>
      <c r="J4" s="913"/>
      <c r="K4" s="505"/>
      <c r="L4" s="505"/>
    </row>
    <row r="5" spans="1:12" x14ac:dyDescent="0.4">
      <c r="A5" s="510"/>
      <c r="B5" s="913"/>
      <c r="C5" s="913"/>
      <c r="D5" s="913"/>
      <c r="E5" s="913"/>
      <c r="F5" s="913"/>
      <c r="G5" s="913"/>
      <c r="H5" s="913"/>
      <c r="I5" s="913"/>
      <c r="J5" s="913"/>
      <c r="K5" s="505"/>
      <c r="L5" s="505"/>
    </row>
    <row r="6" spans="1:12" x14ac:dyDescent="0.4">
      <c r="A6" s="510"/>
      <c r="B6" s="913"/>
      <c r="C6" s="913"/>
      <c r="D6" s="913"/>
      <c r="E6" s="913"/>
      <c r="F6" s="913"/>
      <c r="G6" s="913"/>
      <c r="H6" s="913"/>
      <c r="I6" s="913"/>
      <c r="J6" s="913"/>
      <c r="K6" s="505"/>
      <c r="L6" s="505"/>
    </row>
    <row r="7" spans="1:12" x14ac:dyDescent="0.4">
      <c r="A7" s="510"/>
      <c r="B7" s="913"/>
      <c r="C7" s="913"/>
      <c r="D7" s="913"/>
      <c r="E7" s="913"/>
      <c r="F7" s="913"/>
      <c r="G7" s="913"/>
      <c r="H7" s="913"/>
      <c r="I7" s="913"/>
      <c r="J7" s="913"/>
      <c r="K7" s="505"/>
      <c r="L7" s="505"/>
    </row>
    <row r="8" spans="1:12" x14ac:dyDescent="0.4">
      <c r="B8" s="914" t="s">
        <v>586</v>
      </c>
      <c r="C8" s="914"/>
      <c r="E8" s="914" t="s">
        <v>585</v>
      </c>
      <c r="F8" s="914"/>
      <c r="H8" s="914" t="s">
        <v>584</v>
      </c>
      <c r="I8" s="914"/>
    </row>
    <row r="9" spans="1:12" x14ac:dyDescent="0.4">
      <c r="B9" s="916" t="s">
        <v>583</v>
      </c>
      <c r="C9" s="916"/>
      <c r="E9" s="507"/>
      <c r="F9" s="507"/>
      <c r="H9" s="507"/>
      <c r="I9" s="507"/>
    </row>
    <row r="10" spans="1:12" x14ac:dyDescent="0.4">
      <c r="B10" s="900" t="s">
        <v>582</v>
      </c>
      <c r="C10" s="900"/>
      <c r="E10" s="508"/>
      <c r="F10" s="508"/>
      <c r="H10" s="508"/>
      <c r="I10" s="508"/>
    </row>
    <row r="11" spans="1:12" x14ac:dyDescent="0.4">
      <c r="B11" s="900" t="s">
        <v>581</v>
      </c>
      <c r="C11" s="900"/>
      <c r="E11" s="508"/>
      <c r="F11" s="508"/>
      <c r="H11" s="508"/>
      <c r="I11" s="508"/>
    </row>
    <row r="12" spans="1:12" x14ac:dyDescent="0.4">
      <c r="B12" s="900" t="s">
        <v>580</v>
      </c>
      <c r="C12" s="900"/>
      <c r="E12" s="508"/>
      <c r="F12" s="508"/>
      <c r="H12" s="508"/>
      <c r="I12" s="508"/>
    </row>
    <row r="13" spans="1:12" x14ac:dyDescent="0.4">
      <c r="B13" s="900" t="s">
        <v>579</v>
      </c>
      <c r="C13" s="900"/>
      <c r="E13" s="508"/>
      <c r="F13" s="508"/>
      <c r="H13" s="508"/>
      <c r="I13" s="508"/>
    </row>
    <row r="14" spans="1:12" x14ac:dyDescent="0.4">
      <c r="B14" s="900" t="s">
        <v>578</v>
      </c>
      <c r="C14" s="900"/>
      <c r="E14" s="508"/>
      <c r="F14" s="508"/>
      <c r="H14" s="508"/>
      <c r="I14" s="508"/>
    </row>
    <row r="15" spans="1:12" ht="9.75" customHeight="1" x14ac:dyDescent="0.4"/>
    <row r="16" spans="1:12" x14ac:dyDescent="0.4">
      <c r="A16" s="510" t="s">
        <v>577</v>
      </c>
      <c r="B16" s="912" t="s">
        <v>705</v>
      </c>
      <c r="C16" s="912"/>
      <c r="D16" s="912"/>
      <c r="E16" s="912"/>
      <c r="F16" s="912"/>
      <c r="G16" s="912"/>
      <c r="H16" s="912"/>
      <c r="I16" s="912"/>
      <c r="J16" s="912"/>
      <c r="K16" s="505"/>
      <c r="L16" s="505"/>
    </row>
    <row r="17" spans="1:12" x14ac:dyDescent="0.4">
      <c r="A17" s="510"/>
      <c r="B17" s="912"/>
      <c r="C17" s="912"/>
      <c r="D17" s="912"/>
      <c r="E17" s="912"/>
      <c r="F17" s="912"/>
      <c r="G17" s="912"/>
      <c r="H17" s="912"/>
      <c r="I17" s="912"/>
      <c r="J17" s="912"/>
      <c r="K17" s="505"/>
      <c r="L17" s="505"/>
    </row>
    <row r="18" spans="1:12" x14ac:dyDescent="0.4">
      <c r="A18" s="510"/>
      <c r="B18" s="912"/>
      <c r="C18" s="912"/>
      <c r="D18" s="912"/>
      <c r="E18" s="912"/>
      <c r="F18" s="912"/>
      <c r="G18" s="912"/>
      <c r="H18" s="912"/>
      <c r="I18" s="912"/>
      <c r="J18" s="912"/>
      <c r="K18" s="505"/>
      <c r="L18" s="505"/>
    </row>
    <row r="19" spans="1:12" x14ac:dyDescent="0.4">
      <c r="A19" s="510"/>
      <c r="B19" s="912"/>
      <c r="C19" s="912"/>
      <c r="D19" s="912"/>
      <c r="E19" s="912"/>
      <c r="F19" s="912"/>
      <c r="G19" s="912"/>
      <c r="H19" s="912"/>
      <c r="I19" s="912"/>
      <c r="J19" s="912"/>
      <c r="K19" s="505"/>
      <c r="L19" s="505"/>
    </row>
    <row r="20" spans="1:12" x14ac:dyDescent="0.4">
      <c r="A20" s="510"/>
      <c r="B20" s="912"/>
      <c r="C20" s="912"/>
      <c r="D20" s="912"/>
      <c r="E20" s="912"/>
      <c r="F20" s="912"/>
      <c r="G20" s="912"/>
      <c r="H20" s="912"/>
      <c r="I20" s="912"/>
      <c r="J20" s="912"/>
      <c r="K20" s="505"/>
      <c r="L20" s="505"/>
    </row>
    <row r="21" spans="1:12" x14ac:dyDescent="0.4">
      <c r="A21" s="510"/>
      <c r="B21" s="912"/>
      <c r="C21" s="912"/>
      <c r="D21" s="912"/>
      <c r="E21" s="912"/>
      <c r="F21" s="912"/>
      <c r="G21" s="912"/>
      <c r="H21" s="912"/>
      <c r="I21" s="912"/>
      <c r="J21" s="912"/>
      <c r="K21" s="505"/>
      <c r="L21" s="505"/>
    </row>
    <row r="22" spans="1:12" x14ac:dyDescent="0.4">
      <c r="A22" s="510"/>
      <c r="B22" s="912"/>
      <c r="C22" s="912"/>
      <c r="D22" s="912"/>
      <c r="E22" s="912"/>
      <c r="F22" s="912"/>
      <c r="G22" s="912"/>
      <c r="H22" s="912"/>
      <c r="I22" s="912"/>
      <c r="J22" s="912"/>
      <c r="K22" s="505"/>
      <c r="L22" s="505"/>
    </row>
    <row r="23" spans="1:12" x14ac:dyDescent="0.4">
      <c r="A23" s="510" t="s">
        <v>576</v>
      </c>
      <c r="B23" s="912" t="s">
        <v>706</v>
      </c>
      <c r="C23" s="912"/>
      <c r="D23" s="912"/>
      <c r="E23" s="912"/>
      <c r="F23" s="912"/>
      <c r="G23" s="912"/>
      <c r="H23" s="912"/>
      <c r="I23" s="912"/>
      <c r="J23" s="912"/>
      <c r="K23" s="505"/>
      <c r="L23" s="505"/>
    </row>
    <row r="24" spans="1:12" x14ac:dyDescent="0.4">
      <c r="A24" s="510"/>
      <c r="B24" s="912"/>
      <c r="C24" s="912"/>
      <c r="D24" s="912"/>
      <c r="E24" s="912"/>
      <c r="F24" s="912"/>
      <c r="G24" s="912"/>
      <c r="H24" s="912"/>
      <c r="I24" s="912"/>
      <c r="J24" s="912"/>
      <c r="K24" s="505"/>
      <c r="L24" s="505"/>
    </row>
    <row r="25" spans="1:12" s="388" customFormat="1" x14ac:dyDescent="0.4">
      <c r="A25" s="509" t="s">
        <v>575</v>
      </c>
      <c r="B25" s="917" t="s">
        <v>574</v>
      </c>
      <c r="C25" s="917"/>
      <c r="D25" s="917"/>
      <c r="E25" s="917"/>
      <c r="F25" s="917"/>
      <c r="G25" s="917"/>
      <c r="H25" s="917"/>
      <c r="I25" s="917"/>
      <c r="J25" s="917"/>
    </row>
    <row r="26" spans="1:12" x14ac:dyDescent="0.4">
      <c r="A26" s="510" t="s">
        <v>573</v>
      </c>
      <c r="B26" s="912" t="s">
        <v>707</v>
      </c>
      <c r="C26" s="912"/>
      <c r="D26" s="912"/>
      <c r="E26" s="912"/>
      <c r="F26" s="912"/>
      <c r="G26" s="912"/>
      <c r="H26" s="912"/>
      <c r="I26" s="912"/>
      <c r="J26" s="912"/>
      <c r="K26" s="505"/>
      <c r="L26" s="505"/>
    </row>
    <row r="27" spans="1:12" x14ac:dyDescent="0.4">
      <c r="A27" s="510"/>
      <c r="B27" s="912"/>
      <c r="C27" s="912"/>
      <c r="D27" s="912"/>
      <c r="E27" s="912"/>
      <c r="F27" s="912"/>
      <c r="G27" s="912"/>
      <c r="H27" s="912"/>
      <c r="I27" s="912"/>
      <c r="J27" s="912"/>
      <c r="K27" s="505"/>
      <c r="L27" s="505"/>
    </row>
    <row r="28" spans="1:12" x14ac:dyDescent="0.4">
      <c r="A28" s="510"/>
      <c r="B28" s="912"/>
      <c r="C28" s="912"/>
      <c r="D28" s="912"/>
      <c r="E28" s="912"/>
      <c r="F28" s="912"/>
      <c r="G28" s="912"/>
      <c r="H28" s="912"/>
      <c r="I28" s="912"/>
      <c r="J28" s="912"/>
      <c r="K28" s="505"/>
      <c r="L28" s="505"/>
    </row>
    <row r="29" spans="1:12" x14ac:dyDescent="0.4">
      <c r="A29" s="510"/>
      <c r="B29" s="912"/>
      <c r="C29" s="912"/>
      <c r="D29" s="912"/>
      <c r="E29" s="912"/>
      <c r="F29" s="912"/>
      <c r="G29" s="912"/>
      <c r="H29" s="912"/>
      <c r="I29" s="912"/>
      <c r="J29" s="912"/>
      <c r="K29" s="505"/>
      <c r="L29" s="505"/>
    </row>
    <row r="30" spans="1:12" x14ac:dyDescent="0.4">
      <c r="A30" s="510"/>
      <c r="B30" s="912"/>
      <c r="C30" s="912"/>
      <c r="D30" s="912"/>
      <c r="E30" s="912"/>
      <c r="F30" s="912"/>
      <c r="G30" s="912"/>
      <c r="H30" s="912"/>
      <c r="I30" s="912"/>
      <c r="J30" s="912"/>
      <c r="K30" s="505"/>
      <c r="L30" s="505"/>
    </row>
    <row r="31" spans="1:12" x14ac:dyDescent="0.4">
      <c r="A31" s="510"/>
      <c r="B31" s="912"/>
      <c r="C31" s="912"/>
      <c r="D31" s="912"/>
      <c r="E31" s="912"/>
      <c r="F31" s="912"/>
      <c r="G31" s="912"/>
      <c r="H31" s="912"/>
      <c r="I31" s="912"/>
      <c r="J31" s="912"/>
      <c r="K31" s="505"/>
      <c r="L31" s="505"/>
    </row>
    <row r="32" spans="1:12" x14ac:dyDescent="0.4">
      <c r="A32" s="510" t="s">
        <v>572</v>
      </c>
      <c r="B32" s="913" t="s">
        <v>708</v>
      </c>
      <c r="C32" s="913"/>
      <c r="D32" s="913"/>
      <c r="E32" s="913"/>
      <c r="F32" s="913"/>
      <c r="G32" s="913"/>
      <c r="H32" s="913"/>
      <c r="I32" s="913"/>
      <c r="J32" s="913"/>
      <c r="K32" s="505"/>
      <c r="L32" s="505"/>
    </row>
    <row r="33" spans="1:12" x14ac:dyDescent="0.4">
      <c r="A33" s="510"/>
      <c r="B33" s="913"/>
      <c r="C33" s="913"/>
      <c r="D33" s="913"/>
      <c r="E33" s="913"/>
      <c r="F33" s="913"/>
      <c r="G33" s="913"/>
      <c r="H33" s="913"/>
      <c r="I33" s="913"/>
      <c r="J33" s="913"/>
      <c r="K33" s="505"/>
      <c r="L33" s="505"/>
    </row>
    <row r="34" spans="1:12" x14ac:dyDescent="0.4">
      <c r="A34" s="510"/>
      <c r="B34" s="913"/>
      <c r="C34" s="913"/>
      <c r="D34" s="913"/>
      <c r="E34" s="913"/>
      <c r="F34" s="913"/>
      <c r="G34" s="913"/>
      <c r="H34" s="913"/>
      <c r="I34" s="913"/>
      <c r="J34" s="913"/>
      <c r="K34" s="505"/>
      <c r="L34" s="505"/>
    </row>
    <row r="35" spans="1:12" x14ac:dyDescent="0.4">
      <c r="A35" s="510"/>
      <c r="B35" s="913"/>
      <c r="C35" s="913"/>
      <c r="D35" s="913"/>
      <c r="E35" s="913"/>
      <c r="F35" s="913"/>
      <c r="G35" s="913"/>
      <c r="H35" s="913"/>
      <c r="I35" s="913"/>
      <c r="J35" s="913"/>
      <c r="K35" s="505"/>
      <c r="L35" s="505"/>
    </row>
    <row r="36" spans="1:12" x14ac:dyDescent="0.4">
      <c r="A36" s="510"/>
      <c r="B36" s="913"/>
      <c r="C36" s="913"/>
      <c r="D36" s="913"/>
      <c r="E36" s="913"/>
      <c r="F36" s="913"/>
      <c r="G36" s="913"/>
      <c r="H36" s="913"/>
      <c r="I36" s="913"/>
      <c r="J36" s="913"/>
      <c r="K36" s="505"/>
      <c r="L36" s="505"/>
    </row>
    <row r="37" spans="1:12" x14ac:dyDescent="0.4">
      <c r="A37" s="510" t="s">
        <v>571</v>
      </c>
      <c r="B37" s="912" t="s">
        <v>709</v>
      </c>
      <c r="C37" s="912"/>
      <c r="D37" s="912"/>
      <c r="E37" s="912"/>
      <c r="F37" s="912"/>
      <c r="G37" s="912"/>
      <c r="H37" s="912"/>
      <c r="I37" s="912"/>
      <c r="J37" s="912"/>
      <c r="K37" s="505"/>
      <c r="L37" s="505"/>
    </row>
    <row r="38" spans="1:12" x14ac:dyDescent="0.4">
      <c r="A38" s="510"/>
      <c r="B38" s="912"/>
      <c r="C38" s="912"/>
      <c r="D38" s="912"/>
      <c r="E38" s="912"/>
      <c r="F38" s="912"/>
      <c r="G38" s="912"/>
      <c r="H38" s="912"/>
      <c r="I38" s="912"/>
      <c r="J38" s="912"/>
      <c r="K38" s="505"/>
      <c r="L38" s="505"/>
    </row>
    <row r="39" spans="1:12" x14ac:dyDescent="0.4">
      <c r="A39" s="510"/>
      <c r="B39" s="912"/>
      <c r="C39" s="912"/>
      <c r="D39" s="912"/>
      <c r="E39" s="912"/>
      <c r="F39" s="912"/>
      <c r="G39" s="912"/>
      <c r="H39" s="912"/>
      <c r="I39" s="912"/>
      <c r="J39" s="912"/>
      <c r="K39" s="505"/>
      <c r="L39" s="505"/>
    </row>
    <row r="41" spans="1:12" x14ac:dyDescent="0.4">
      <c r="A41" s="887">
        <v>11</v>
      </c>
      <c r="B41" s="887"/>
      <c r="C41" s="887"/>
      <c r="D41" s="887"/>
      <c r="E41" s="887"/>
      <c r="F41" s="887"/>
      <c r="G41" s="887"/>
      <c r="H41" s="887"/>
      <c r="I41" s="887"/>
      <c r="J41" s="887"/>
    </row>
  </sheetData>
  <mergeCells count="20">
    <mergeCell ref="B25:J25"/>
    <mergeCell ref="B16:J22"/>
    <mergeCell ref="B23:J24"/>
    <mergeCell ref="B26:J31"/>
    <mergeCell ref="A41:J41"/>
    <mergeCell ref="B32:J36"/>
    <mergeCell ref="B37:J39"/>
    <mergeCell ref="A1:J1"/>
    <mergeCell ref="A2:J2"/>
    <mergeCell ref="A3:J3"/>
    <mergeCell ref="B9:C9"/>
    <mergeCell ref="B10:C10"/>
    <mergeCell ref="H8:I8"/>
    <mergeCell ref="B14:C14"/>
    <mergeCell ref="B4:J7"/>
    <mergeCell ref="B11:C11"/>
    <mergeCell ref="B12:C12"/>
    <mergeCell ref="B13:C13"/>
    <mergeCell ref="B8:C8"/>
    <mergeCell ref="E8:F8"/>
  </mergeCells>
  <pageMargins left="0.39370078740157483" right="1.48" top="0.39370078740157483" bottom="0.39370078740157483" header="0.31496062992125984" footer="0.31496062992125984"/>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G44"/>
  <sheetViews>
    <sheetView rightToLeft="1" topLeftCell="A22" zoomScaleNormal="100" zoomScaleSheetLayoutView="100" workbookViewId="0">
      <selection activeCell="A45" sqref="A45"/>
    </sheetView>
  </sheetViews>
  <sheetFormatPr defaultColWidth="9" defaultRowHeight="15.75" x14ac:dyDescent="0.4"/>
  <cols>
    <col min="1" max="1" width="6.7109375" style="391" bestFit="1" customWidth="1"/>
    <col min="2" max="2" width="17.85546875" style="391" customWidth="1"/>
    <col min="3" max="3" width="1" style="391" customWidth="1"/>
    <col min="4" max="4" width="17.85546875" style="391" customWidth="1"/>
    <col min="5" max="5" width="1" style="391" customWidth="1"/>
    <col min="6" max="6" width="20.28515625" style="391" customWidth="1"/>
    <col min="7" max="7" width="6.28515625" style="391" customWidth="1"/>
    <col min="8" max="16384" width="9" style="391"/>
  </cols>
  <sheetData>
    <row r="1" spans="1:7" s="506" customFormat="1" x14ac:dyDescent="0.4">
      <c r="A1" s="915" t="str">
        <f>'سر برگ صفحات'!A1</f>
        <v>شرکت صندوق پژوهش و فناوری غیر دولتی ....(سهامی خاص)</v>
      </c>
      <c r="B1" s="915"/>
      <c r="C1" s="915"/>
      <c r="D1" s="915"/>
      <c r="E1" s="915"/>
      <c r="F1" s="915"/>
      <c r="G1" s="915"/>
    </row>
    <row r="2" spans="1:7" s="506" customFormat="1" x14ac:dyDescent="0.4">
      <c r="A2" s="915" t="str">
        <f>'سر برگ صفحات'!A14</f>
        <v>يادداشتهاي توضيحي صورت هاي مالي</v>
      </c>
      <c r="B2" s="915"/>
      <c r="C2" s="915"/>
      <c r="D2" s="915"/>
      <c r="E2" s="915"/>
      <c r="F2" s="915"/>
      <c r="G2" s="915"/>
    </row>
    <row r="3" spans="1:7" s="506" customFormat="1" x14ac:dyDescent="0.4">
      <c r="A3" s="915" t="str">
        <f>'سر برگ صفحات'!A3</f>
        <v>سال مالي منتهی به .. اسفند …</v>
      </c>
      <c r="B3" s="915"/>
      <c r="C3" s="915"/>
      <c r="D3" s="915"/>
      <c r="E3" s="915"/>
      <c r="F3" s="915"/>
      <c r="G3" s="915"/>
    </row>
    <row r="4" spans="1:7" x14ac:dyDescent="0.4">
      <c r="A4" s="505"/>
      <c r="B4" s="905" t="s">
        <v>710</v>
      </c>
      <c r="C4" s="905"/>
      <c r="D4" s="905"/>
      <c r="E4" s="905"/>
      <c r="F4" s="905"/>
      <c r="G4" s="905"/>
    </row>
    <row r="5" spans="1:7" x14ac:dyDescent="0.4">
      <c r="A5" s="505"/>
      <c r="B5" s="905"/>
      <c r="C5" s="905"/>
      <c r="D5" s="905"/>
      <c r="E5" s="905"/>
      <c r="F5" s="905"/>
      <c r="G5" s="905"/>
    </row>
    <row r="6" spans="1:7" s="359" customFormat="1" ht="19.5" x14ac:dyDescent="0.5">
      <c r="A6" s="356" t="s">
        <v>600</v>
      </c>
      <c r="B6" s="919" t="s">
        <v>599</v>
      </c>
      <c r="C6" s="919"/>
      <c r="D6" s="919"/>
      <c r="E6" s="919"/>
      <c r="F6" s="919"/>
      <c r="G6" s="919"/>
    </row>
    <row r="7" spans="1:7" x14ac:dyDescent="0.4">
      <c r="A7" s="505"/>
      <c r="B7" s="912" t="s">
        <v>711</v>
      </c>
      <c r="C7" s="912"/>
      <c r="D7" s="912"/>
      <c r="E7" s="912"/>
      <c r="F7" s="912"/>
      <c r="G7" s="912"/>
    </row>
    <row r="8" spans="1:7" x14ac:dyDescent="0.4">
      <c r="A8" s="505"/>
      <c r="B8" s="912"/>
      <c r="C8" s="912"/>
      <c r="D8" s="912"/>
      <c r="E8" s="912"/>
      <c r="F8" s="912"/>
      <c r="G8" s="912"/>
    </row>
    <row r="9" spans="1:7" x14ac:dyDescent="0.4">
      <c r="A9" s="505"/>
      <c r="B9" s="912"/>
      <c r="C9" s="912"/>
      <c r="D9" s="912"/>
      <c r="E9" s="912"/>
      <c r="F9" s="912"/>
      <c r="G9" s="912"/>
    </row>
    <row r="10" spans="1:7" x14ac:dyDescent="0.4">
      <c r="A10" s="505"/>
      <c r="B10" s="912"/>
      <c r="C10" s="912"/>
      <c r="D10" s="912"/>
      <c r="E10" s="912"/>
      <c r="F10" s="912"/>
      <c r="G10" s="912"/>
    </row>
    <row r="11" spans="1:7" x14ac:dyDescent="0.4">
      <c r="A11" s="505"/>
      <c r="B11" s="912"/>
      <c r="C11" s="912"/>
      <c r="D11" s="912"/>
      <c r="E11" s="912"/>
      <c r="F11" s="912"/>
      <c r="G11" s="912"/>
    </row>
    <row r="12" spans="1:7" s="359" customFormat="1" ht="19.5" x14ac:dyDescent="0.5">
      <c r="A12" s="356" t="s">
        <v>598</v>
      </c>
      <c r="B12" s="920" t="s">
        <v>712</v>
      </c>
      <c r="C12" s="920"/>
      <c r="D12" s="920"/>
      <c r="E12" s="920"/>
      <c r="F12" s="920"/>
      <c r="G12" s="920"/>
    </row>
    <row r="13" spans="1:7" x14ac:dyDescent="0.4">
      <c r="A13" s="505" t="s">
        <v>597</v>
      </c>
      <c r="B13" s="913" t="s">
        <v>713</v>
      </c>
      <c r="C13" s="913"/>
      <c r="D13" s="913"/>
      <c r="E13" s="913"/>
      <c r="F13" s="913"/>
      <c r="G13" s="913"/>
    </row>
    <row r="14" spans="1:7" x14ac:dyDescent="0.4">
      <c r="A14" s="505"/>
      <c r="B14" s="913"/>
      <c r="C14" s="913"/>
      <c r="D14" s="913"/>
      <c r="E14" s="913"/>
      <c r="F14" s="913"/>
      <c r="G14" s="913"/>
    </row>
    <row r="15" spans="1:7" x14ac:dyDescent="0.4">
      <c r="A15" s="505"/>
      <c r="B15" s="913"/>
      <c r="C15" s="913"/>
      <c r="D15" s="913"/>
      <c r="E15" s="913"/>
      <c r="F15" s="913"/>
      <c r="G15" s="913"/>
    </row>
    <row r="16" spans="1:7" x14ac:dyDescent="0.4">
      <c r="A16" s="505"/>
      <c r="B16" s="913"/>
      <c r="C16" s="913"/>
      <c r="D16" s="913"/>
      <c r="E16" s="913"/>
      <c r="F16" s="913"/>
      <c r="G16" s="913"/>
    </row>
    <row r="17" spans="1:7" x14ac:dyDescent="0.4">
      <c r="A17" s="505"/>
      <c r="B17" s="913"/>
      <c r="C17" s="913"/>
      <c r="D17" s="913"/>
      <c r="E17" s="913"/>
      <c r="F17" s="913"/>
      <c r="G17" s="913"/>
    </row>
    <row r="18" spans="1:7" x14ac:dyDescent="0.4">
      <c r="A18" s="505" t="s">
        <v>596</v>
      </c>
      <c r="B18" s="921" t="s">
        <v>714</v>
      </c>
      <c r="C18" s="921"/>
      <c r="D18" s="921"/>
      <c r="E18" s="921"/>
      <c r="F18" s="921"/>
      <c r="G18" s="921"/>
    </row>
    <row r="19" spans="1:7" x14ac:dyDescent="0.4">
      <c r="A19" s="505"/>
      <c r="B19" s="921"/>
      <c r="C19" s="921"/>
      <c r="D19" s="921"/>
      <c r="E19" s="921"/>
      <c r="F19" s="921"/>
      <c r="G19" s="921"/>
    </row>
    <row r="20" spans="1:7" s="512" customFormat="1" x14ac:dyDescent="0.4">
      <c r="B20" s="513" t="s">
        <v>586</v>
      </c>
      <c r="D20" s="513" t="s">
        <v>585</v>
      </c>
      <c r="F20" s="513" t="s">
        <v>584</v>
      </c>
    </row>
    <row r="21" spans="1:7" x14ac:dyDescent="0.4">
      <c r="B21" s="507" t="s">
        <v>595</v>
      </c>
      <c r="D21" s="504"/>
      <c r="F21" s="507"/>
    </row>
    <row r="22" spans="1:7" x14ac:dyDescent="0.4">
      <c r="B22" s="505" t="s">
        <v>594</v>
      </c>
      <c r="D22" s="503"/>
      <c r="F22" s="505"/>
    </row>
    <row r="23" spans="1:7" x14ac:dyDescent="0.4">
      <c r="A23" s="505"/>
      <c r="B23" s="505"/>
    </row>
    <row r="26" spans="1:7" x14ac:dyDescent="0.4">
      <c r="A26" s="505" t="s">
        <v>593</v>
      </c>
      <c r="B26" s="918" t="s">
        <v>715</v>
      </c>
      <c r="C26" s="918"/>
      <c r="D26" s="918"/>
      <c r="E26" s="918"/>
      <c r="F26" s="918"/>
      <c r="G26" s="918"/>
    </row>
    <row r="27" spans="1:7" s="388" customFormat="1" x14ac:dyDescent="0.4">
      <c r="A27" s="511" t="s">
        <v>592</v>
      </c>
      <c r="B27" s="922" t="s">
        <v>591</v>
      </c>
      <c r="C27" s="922"/>
      <c r="D27" s="922"/>
      <c r="E27" s="922"/>
      <c r="F27" s="922"/>
      <c r="G27" s="922"/>
    </row>
    <row r="28" spans="1:7" ht="16.149999999999999" customHeight="1" x14ac:dyDescent="0.4">
      <c r="A28" s="505" t="s">
        <v>590</v>
      </c>
      <c r="B28" s="913" t="s">
        <v>716</v>
      </c>
      <c r="C28" s="913"/>
      <c r="D28" s="913"/>
      <c r="E28" s="913"/>
      <c r="F28" s="913"/>
      <c r="G28" s="913"/>
    </row>
    <row r="29" spans="1:7" x14ac:dyDescent="0.4">
      <c r="A29" s="505"/>
      <c r="B29" s="913"/>
      <c r="C29" s="913"/>
      <c r="D29" s="913"/>
      <c r="E29" s="913"/>
      <c r="F29" s="913"/>
      <c r="G29" s="913"/>
    </row>
    <row r="30" spans="1:7" x14ac:dyDescent="0.4">
      <c r="A30" s="505"/>
      <c r="B30" s="913"/>
      <c r="C30" s="913"/>
      <c r="D30" s="913"/>
      <c r="E30" s="913"/>
      <c r="F30" s="913"/>
      <c r="G30" s="913"/>
    </row>
    <row r="31" spans="1:7" x14ac:dyDescent="0.4">
      <c r="A31" s="505"/>
      <c r="B31" s="913"/>
      <c r="C31" s="913"/>
      <c r="D31" s="913"/>
      <c r="E31" s="913"/>
      <c r="F31" s="913"/>
      <c r="G31" s="913"/>
    </row>
    <row r="32" spans="1:7" x14ac:dyDescent="0.4">
      <c r="A32" s="505" t="s">
        <v>589</v>
      </c>
      <c r="B32" s="921" t="s">
        <v>717</v>
      </c>
      <c r="C32" s="921"/>
      <c r="D32" s="921"/>
      <c r="E32" s="921"/>
      <c r="F32" s="921"/>
      <c r="G32" s="921"/>
    </row>
    <row r="33" spans="1:7" x14ac:dyDescent="0.4">
      <c r="A33" s="505"/>
      <c r="B33" s="921"/>
      <c r="C33" s="921"/>
      <c r="D33" s="921"/>
      <c r="E33" s="921"/>
      <c r="F33" s="921"/>
      <c r="G33" s="921"/>
    </row>
    <row r="34" spans="1:7" ht="16.149999999999999" customHeight="1" x14ac:dyDescent="0.4">
      <c r="A34" s="505" t="s">
        <v>588</v>
      </c>
      <c r="B34" s="912" t="s">
        <v>859</v>
      </c>
      <c r="C34" s="912"/>
      <c r="D34" s="912"/>
      <c r="E34" s="912"/>
      <c r="F34" s="912"/>
      <c r="G34" s="912"/>
    </row>
    <row r="35" spans="1:7" x14ac:dyDescent="0.4">
      <c r="A35" s="505"/>
      <c r="B35" s="912"/>
      <c r="C35" s="912"/>
      <c r="D35" s="912"/>
      <c r="E35" s="912"/>
      <c r="F35" s="912"/>
      <c r="G35" s="912"/>
    </row>
    <row r="36" spans="1:7" x14ac:dyDescent="0.4">
      <c r="A36" s="505"/>
      <c r="B36" s="912"/>
      <c r="C36" s="912"/>
      <c r="D36" s="912"/>
      <c r="E36" s="912"/>
      <c r="F36" s="912"/>
      <c r="G36" s="912"/>
    </row>
    <row r="37" spans="1:7" x14ac:dyDescent="0.4">
      <c r="A37" s="505"/>
      <c r="B37" s="912"/>
      <c r="C37" s="912"/>
      <c r="D37" s="912"/>
      <c r="E37" s="912"/>
      <c r="F37" s="912"/>
      <c r="G37" s="912"/>
    </row>
    <row r="44" spans="1:7" x14ac:dyDescent="0.4">
      <c r="A44" s="887">
        <v>13</v>
      </c>
      <c r="B44" s="887"/>
      <c r="C44" s="887"/>
      <c r="D44" s="887"/>
      <c r="E44" s="887"/>
      <c r="F44" s="887"/>
      <c r="G44" s="887"/>
    </row>
  </sheetData>
  <mergeCells count="15">
    <mergeCell ref="B28:G31"/>
    <mergeCell ref="A44:G44"/>
    <mergeCell ref="B32:G33"/>
    <mergeCell ref="B34:G37"/>
    <mergeCell ref="B27:G27"/>
    <mergeCell ref="A1:G1"/>
    <mergeCell ref="A2:G2"/>
    <mergeCell ref="A3:G3"/>
    <mergeCell ref="B26:G26"/>
    <mergeCell ref="B6:G6"/>
    <mergeCell ref="B12:G12"/>
    <mergeCell ref="B4:G5"/>
    <mergeCell ref="B7:G11"/>
    <mergeCell ref="B13:G17"/>
    <mergeCell ref="B18:G19"/>
  </mergeCells>
  <pageMargins left="0.62992125984251968" right="0.82677165354330717" top="0.74803149606299213" bottom="0.74803149606299213" header="0.31496062992125984" footer="0.31496062992125984"/>
  <pageSetup paperSize="9" scale="10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I45"/>
  <sheetViews>
    <sheetView rightToLeft="1" zoomScaleNormal="100" zoomScaleSheetLayoutView="106" workbookViewId="0">
      <selection activeCell="A46" sqref="A46"/>
    </sheetView>
  </sheetViews>
  <sheetFormatPr defaultColWidth="9" defaultRowHeight="15.75" x14ac:dyDescent="0.4"/>
  <cols>
    <col min="1" max="1" width="6.28515625" style="391" bestFit="1" customWidth="1"/>
    <col min="2" max="6" width="10.28515625" style="391" customWidth="1"/>
    <col min="7" max="7" width="9.140625" style="391" customWidth="1"/>
    <col min="8" max="8" width="10.28515625" style="391" customWidth="1"/>
    <col min="9" max="9" width="3" style="391" customWidth="1"/>
    <col min="10" max="16384" width="9" style="391"/>
  </cols>
  <sheetData>
    <row r="1" spans="1:9" s="506" customFormat="1" ht="21" x14ac:dyDescent="0.4">
      <c r="A1" s="870" t="str">
        <f>'سر برگ صفحات'!A1</f>
        <v>شرکت صندوق پژوهش و فناوری غیر دولتی ....(سهامی خاص)</v>
      </c>
      <c r="B1" s="870"/>
      <c r="C1" s="870"/>
      <c r="D1" s="870"/>
      <c r="E1" s="870"/>
      <c r="F1" s="870"/>
      <c r="G1" s="870"/>
      <c r="H1" s="870"/>
      <c r="I1" s="870"/>
    </row>
    <row r="2" spans="1:9" s="506" customFormat="1" ht="21" x14ac:dyDescent="0.4">
      <c r="A2" s="870" t="str">
        <f>'سر برگ صفحات'!A14</f>
        <v>يادداشتهاي توضيحي صورت هاي مالي</v>
      </c>
      <c r="B2" s="870"/>
      <c r="C2" s="870"/>
      <c r="D2" s="870"/>
      <c r="E2" s="870"/>
      <c r="F2" s="870"/>
      <c r="G2" s="870"/>
      <c r="H2" s="870"/>
      <c r="I2" s="870"/>
    </row>
    <row r="3" spans="1:9" s="506" customFormat="1" ht="21" x14ac:dyDescent="0.4">
      <c r="A3" s="870" t="str">
        <f>'سر برگ صفحات'!A3</f>
        <v>سال مالي منتهی به .. اسفند …</v>
      </c>
      <c r="B3" s="870"/>
      <c r="C3" s="870"/>
      <c r="D3" s="870"/>
      <c r="E3" s="870"/>
      <c r="F3" s="870"/>
      <c r="G3" s="870"/>
      <c r="H3" s="870"/>
      <c r="I3" s="870"/>
    </row>
    <row r="4" spans="1:9" x14ac:dyDescent="0.4">
      <c r="A4" s="517" t="s">
        <v>617</v>
      </c>
      <c r="B4" s="912" t="s">
        <v>718</v>
      </c>
      <c r="C4" s="912"/>
      <c r="D4" s="912"/>
      <c r="E4" s="912"/>
      <c r="F4" s="912"/>
      <c r="G4" s="912"/>
      <c r="H4" s="912"/>
      <c r="I4" s="912"/>
    </row>
    <row r="5" spans="1:9" x14ac:dyDescent="0.4">
      <c r="A5" s="517"/>
      <c r="B5" s="912"/>
      <c r="C5" s="912"/>
      <c r="D5" s="912"/>
      <c r="E5" s="912"/>
      <c r="F5" s="912"/>
      <c r="G5" s="912"/>
      <c r="H5" s="912"/>
      <c r="I5" s="912"/>
    </row>
    <row r="6" spans="1:9" x14ac:dyDescent="0.4">
      <c r="A6" s="517"/>
      <c r="B6" s="912"/>
      <c r="C6" s="912"/>
      <c r="D6" s="912"/>
      <c r="E6" s="912"/>
      <c r="F6" s="912"/>
      <c r="G6" s="912"/>
      <c r="H6" s="912"/>
      <c r="I6" s="912"/>
    </row>
    <row r="7" spans="1:9" x14ac:dyDescent="0.4">
      <c r="A7" s="517"/>
      <c r="B7" s="912"/>
      <c r="C7" s="912"/>
      <c r="D7" s="912"/>
      <c r="E7" s="912"/>
      <c r="F7" s="912"/>
      <c r="G7" s="912"/>
      <c r="H7" s="912"/>
      <c r="I7" s="912"/>
    </row>
    <row r="8" spans="1:9" x14ac:dyDescent="0.4">
      <c r="A8" s="517" t="s">
        <v>616</v>
      </c>
      <c r="B8" s="912" t="s">
        <v>719</v>
      </c>
      <c r="C8" s="912"/>
      <c r="D8" s="912"/>
      <c r="E8" s="912"/>
      <c r="F8" s="912"/>
      <c r="G8" s="912"/>
      <c r="H8" s="912"/>
      <c r="I8" s="912"/>
    </row>
    <row r="9" spans="1:9" x14ac:dyDescent="0.4">
      <c r="A9" s="517"/>
      <c r="B9" s="912"/>
      <c r="C9" s="912"/>
      <c r="D9" s="912"/>
      <c r="E9" s="912"/>
      <c r="F9" s="912"/>
      <c r="G9" s="912"/>
      <c r="H9" s="912"/>
      <c r="I9" s="912"/>
    </row>
    <row r="10" spans="1:9" x14ac:dyDescent="0.4">
      <c r="A10" s="517"/>
      <c r="B10" s="912"/>
      <c r="C10" s="912"/>
      <c r="D10" s="912"/>
      <c r="E10" s="912"/>
      <c r="F10" s="912"/>
      <c r="G10" s="912"/>
      <c r="H10" s="912"/>
      <c r="I10" s="912"/>
    </row>
    <row r="11" spans="1:9" x14ac:dyDescent="0.4">
      <c r="A11" s="517"/>
      <c r="B11" s="912"/>
      <c r="C11" s="912"/>
      <c r="D11" s="912"/>
      <c r="E11" s="912"/>
      <c r="F11" s="912"/>
      <c r="G11" s="912"/>
      <c r="H11" s="912"/>
      <c r="I11" s="912"/>
    </row>
    <row r="12" spans="1:9" x14ac:dyDescent="0.4">
      <c r="A12" s="517"/>
      <c r="B12" s="912"/>
      <c r="C12" s="912"/>
      <c r="D12" s="912"/>
      <c r="E12" s="912"/>
      <c r="F12" s="912"/>
      <c r="G12" s="912"/>
      <c r="H12" s="912"/>
      <c r="I12" s="912"/>
    </row>
    <row r="13" spans="1:9" ht="9" customHeight="1" x14ac:dyDescent="0.4">
      <c r="A13" s="517"/>
      <c r="B13" s="912"/>
      <c r="C13" s="912"/>
      <c r="D13" s="912"/>
      <c r="E13" s="912"/>
      <c r="F13" s="912"/>
      <c r="G13" s="912"/>
      <c r="H13" s="912"/>
      <c r="I13" s="912"/>
    </row>
    <row r="14" spans="1:9" s="359" customFormat="1" ht="19.5" x14ac:dyDescent="0.5">
      <c r="A14" s="355" t="s">
        <v>615</v>
      </c>
      <c r="B14" s="919" t="s">
        <v>614</v>
      </c>
      <c r="C14" s="919"/>
      <c r="D14" s="919"/>
      <c r="E14" s="919"/>
      <c r="F14" s="919"/>
      <c r="G14" s="919"/>
      <c r="H14" s="919"/>
      <c r="I14" s="919"/>
    </row>
    <row r="15" spans="1:9" x14ac:dyDescent="0.4">
      <c r="A15" s="517" t="s">
        <v>613</v>
      </c>
      <c r="B15" s="913" t="s">
        <v>720</v>
      </c>
      <c r="C15" s="913"/>
      <c r="D15" s="913"/>
      <c r="E15" s="913"/>
      <c r="F15" s="913"/>
      <c r="G15" s="913"/>
      <c r="H15" s="913"/>
      <c r="I15" s="913"/>
    </row>
    <row r="16" spans="1:9" x14ac:dyDescent="0.4">
      <c r="A16" s="517"/>
      <c r="B16" s="913"/>
      <c r="C16" s="913"/>
      <c r="D16" s="913"/>
      <c r="E16" s="913"/>
      <c r="F16" s="913"/>
      <c r="G16" s="913"/>
      <c r="H16" s="913"/>
      <c r="I16" s="913"/>
    </row>
    <row r="17" spans="1:9" x14ac:dyDescent="0.4">
      <c r="A17" s="517"/>
      <c r="B17" s="913"/>
      <c r="C17" s="913"/>
      <c r="D17" s="913"/>
      <c r="E17" s="913"/>
      <c r="F17" s="913"/>
      <c r="G17" s="913"/>
      <c r="H17" s="913"/>
      <c r="I17" s="913"/>
    </row>
    <row r="18" spans="1:9" x14ac:dyDescent="0.4">
      <c r="A18" s="517"/>
      <c r="B18" s="913"/>
      <c r="C18" s="913"/>
      <c r="D18" s="913"/>
      <c r="E18" s="913"/>
      <c r="F18" s="913"/>
      <c r="G18" s="913"/>
      <c r="H18" s="913"/>
      <c r="I18" s="913"/>
    </row>
    <row r="19" spans="1:9" ht="8.25" customHeight="1" x14ac:dyDescent="0.4"/>
    <row r="20" spans="1:9" x14ac:dyDescent="0.4">
      <c r="A20" s="505"/>
      <c r="B20" s="505"/>
      <c r="F20" s="914" t="s">
        <v>612</v>
      </c>
      <c r="G20" s="914"/>
    </row>
    <row r="21" spans="1:9" x14ac:dyDescent="0.4">
      <c r="A21" s="505"/>
      <c r="B21" s="918" t="s">
        <v>611</v>
      </c>
      <c r="C21" s="918"/>
      <c r="F21" s="923" t="s">
        <v>609</v>
      </c>
      <c r="G21" s="923"/>
    </row>
    <row r="22" spans="1:9" x14ac:dyDescent="0.4">
      <c r="A22" s="505"/>
      <c r="B22" s="918" t="s">
        <v>610</v>
      </c>
      <c r="C22" s="918"/>
      <c r="F22" s="924" t="s">
        <v>609</v>
      </c>
      <c r="G22" s="924"/>
    </row>
    <row r="23" spans="1:9" x14ac:dyDescent="0.4">
      <c r="A23" s="505"/>
      <c r="B23" s="918" t="s">
        <v>608</v>
      </c>
      <c r="C23" s="918"/>
      <c r="F23" s="924" t="s">
        <v>606</v>
      </c>
      <c r="G23" s="924"/>
    </row>
    <row r="24" spans="1:9" x14ac:dyDescent="0.4">
      <c r="A24" s="505"/>
      <c r="B24" s="918" t="s">
        <v>607</v>
      </c>
      <c r="C24" s="918"/>
      <c r="F24" s="924" t="s">
        <v>606</v>
      </c>
      <c r="G24" s="924"/>
    </row>
    <row r="26" spans="1:9" x14ac:dyDescent="0.4">
      <c r="A26" s="517" t="s">
        <v>605</v>
      </c>
      <c r="B26" s="913" t="s">
        <v>664</v>
      </c>
      <c r="C26" s="913"/>
      <c r="D26" s="913"/>
      <c r="E26" s="913"/>
      <c r="F26" s="913"/>
      <c r="G26" s="913"/>
      <c r="H26" s="913"/>
      <c r="I26" s="913"/>
    </row>
    <row r="27" spans="1:9" x14ac:dyDescent="0.4">
      <c r="A27" s="517"/>
      <c r="B27" s="913"/>
      <c r="C27" s="913"/>
      <c r="D27" s="913"/>
      <c r="E27" s="913"/>
      <c r="F27" s="913"/>
      <c r="G27" s="913"/>
      <c r="H27" s="913"/>
      <c r="I27" s="913"/>
    </row>
    <row r="28" spans="1:9" x14ac:dyDescent="0.4">
      <c r="A28" s="517"/>
      <c r="B28" s="913"/>
      <c r="C28" s="913"/>
      <c r="D28" s="913"/>
      <c r="E28" s="913"/>
      <c r="F28" s="913"/>
      <c r="G28" s="913"/>
      <c r="H28" s="913"/>
      <c r="I28" s="913"/>
    </row>
    <row r="29" spans="1:9" x14ac:dyDescent="0.4">
      <c r="A29" s="517"/>
      <c r="B29" s="913"/>
      <c r="C29" s="913"/>
      <c r="D29" s="913"/>
      <c r="E29" s="913"/>
      <c r="F29" s="913"/>
      <c r="G29" s="913"/>
      <c r="H29" s="913"/>
      <c r="I29" s="913"/>
    </row>
    <row r="30" spans="1:9" s="359" customFormat="1" ht="19.5" x14ac:dyDescent="0.5">
      <c r="A30" s="355" t="s">
        <v>604</v>
      </c>
      <c r="B30" s="919" t="s">
        <v>603</v>
      </c>
      <c r="C30" s="919"/>
      <c r="D30" s="919"/>
      <c r="E30" s="919"/>
      <c r="F30" s="919"/>
      <c r="G30" s="919"/>
      <c r="H30" s="919"/>
      <c r="I30" s="919"/>
    </row>
    <row r="31" spans="1:9" x14ac:dyDescent="0.4">
      <c r="A31" s="517" t="s">
        <v>602</v>
      </c>
      <c r="B31" s="912" t="s">
        <v>721</v>
      </c>
      <c r="C31" s="912"/>
      <c r="D31" s="912"/>
      <c r="E31" s="912"/>
      <c r="F31" s="912"/>
      <c r="G31" s="912"/>
      <c r="H31" s="912"/>
      <c r="I31" s="912"/>
    </row>
    <row r="32" spans="1:9" x14ac:dyDescent="0.4">
      <c r="A32" s="517"/>
      <c r="B32" s="912"/>
      <c r="C32" s="912"/>
      <c r="D32" s="912"/>
      <c r="E32" s="912"/>
      <c r="F32" s="912"/>
      <c r="G32" s="912"/>
      <c r="H32" s="912"/>
      <c r="I32" s="912"/>
    </row>
    <row r="33" spans="1:9" x14ac:dyDescent="0.4">
      <c r="A33" s="517"/>
      <c r="B33" s="912"/>
      <c r="C33" s="912"/>
      <c r="D33" s="912"/>
      <c r="E33" s="912"/>
      <c r="F33" s="912"/>
      <c r="G33" s="912"/>
      <c r="H33" s="912"/>
      <c r="I33" s="912"/>
    </row>
    <row r="34" spans="1:9" x14ac:dyDescent="0.4">
      <c r="A34" s="517"/>
      <c r="B34" s="912"/>
      <c r="C34" s="912"/>
      <c r="D34" s="912"/>
      <c r="E34" s="912"/>
      <c r="F34" s="912"/>
      <c r="G34" s="912"/>
      <c r="H34" s="912"/>
      <c r="I34" s="912"/>
    </row>
    <row r="35" spans="1:9" x14ac:dyDescent="0.4">
      <c r="A35" s="517"/>
      <c r="B35" s="912"/>
      <c r="C35" s="912"/>
      <c r="D35" s="912"/>
      <c r="E35" s="912"/>
      <c r="F35" s="912"/>
      <c r="G35" s="912"/>
      <c r="H35" s="912"/>
      <c r="I35" s="912"/>
    </row>
    <row r="36" spans="1:9" x14ac:dyDescent="0.4">
      <c r="A36" s="517"/>
      <c r="B36" s="912"/>
      <c r="C36" s="912"/>
      <c r="D36" s="912"/>
      <c r="E36" s="912"/>
      <c r="F36" s="912"/>
      <c r="G36" s="912"/>
      <c r="H36" s="912"/>
      <c r="I36" s="912"/>
    </row>
    <row r="37" spans="1:9" x14ac:dyDescent="0.4">
      <c r="A37" s="517"/>
      <c r="B37" s="912"/>
      <c r="C37" s="912"/>
      <c r="D37" s="912"/>
      <c r="E37" s="912"/>
      <c r="F37" s="912"/>
      <c r="G37" s="912"/>
      <c r="H37" s="912"/>
      <c r="I37" s="912"/>
    </row>
    <row r="38" spans="1:9" x14ac:dyDescent="0.4">
      <c r="A38" s="517"/>
      <c r="B38" s="912"/>
      <c r="C38" s="912"/>
      <c r="D38" s="912"/>
      <c r="E38" s="912"/>
      <c r="F38" s="912"/>
      <c r="G38" s="912"/>
      <c r="H38" s="912"/>
      <c r="I38" s="912"/>
    </row>
    <row r="39" spans="1:9" x14ac:dyDescent="0.4">
      <c r="A39" s="517" t="s">
        <v>601</v>
      </c>
      <c r="B39" s="912" t="s">
        <v>722</v>
      </c>
      <c r="C39" s="912"/>
      <c r="D39" s="912"/>
      <c r="E39" s="912"/>
      <c r="F39" s="912"/>
      <c r="G39" s="912"/>
      <c r="H39" s="912"/>
      <c r="I39" s="912"/>
    </row>
    <row r="40" spans="1:9" x14ac:dyDescent="0.4">
      <c r="A40" s="517"/>
      <c r="B40" s="912"/>
      <c r="C40" s="912"/>
      <c r="D40" s="912"/>
      <c r="E40" s="912"/>
      <c r="F40" s="912"/>
      <c r="G40" s="912"/>
      <c r="H40" s="912"/>
      <c r="I40" s="912"/>
    </row>
    <row r="41" spans="1:9" x14ac:dyDescent="0.4">
      <c r="A41" s="925"/>
      <c r="B41" s="925"/>
      <c r="C41" s="925"/>
      <c r="D41" s="925"/>
      <c r="E41" s="925"/>
      <c r="F41" s="925"/>
      <c r="G41" s="925"/>
      <c r="H41" s="925"/>
      <c r="I41" s="925"/>
    </row>
    <row r="45" spans="1:9" x14ac:dyDescent="0.4">
      <c r="A45" s="925" t="s">
        <v>865</v>
      </c>
      <c r="B45" s="925"/>
      <c r="C45" s="925"/>
      <c r="D45" s="925"/>
      <c r="E45" s="925"/>
      <c r="F45" s="925"/>
      <c r="G45" s="925"/>
      <c r="H45" s="925"/>
      <c r="I45" s="925"/>
    </row>
  </sheetData>
  <mergeCells count="22">
    <mergeCell ref="A45:I45"/>
    <mergeCell ref="A1:I1"/>
    <mergeCell ref="A2:I2"/>
    <mergeCell ref="A3:I3"/>
    <mergeCell ref="A41:I41"/>
    <mergeCell ref="B4:I7"/>
    <mergeCell ref="B23:C23"/>
    <mergeCell ref="B24:C24"/>
    <mergeCell ref="B30:I30"/>
    <mergeCell ref="B15:I18"/>
    <mergeCell ref="B39:I40"/>
    <mergeCell ref="F23:G23"/>
    <mergeCell ref="F24:G24"/>
    <mergeCell ref="F20:G20"/>
    <mergeCell ref="B26:I29"/>
    <mergeCell ref="B31:I38"/>
    <mergeCell ref="B8:I13"/>
    <mergeCell ref="B14:I14"/>
    <mergeCell ref="B21:C21"/>
    <mergeCell ref="B22:C22"/>
    <mergeCell ref="F21:G21"/>
    <mergeCell ref="F22:G22"/>
  </mergeCells>
  <pageMargins left="0.39370078740157483" right="0.78740157480314965" top="0.39370078740157483" bottom="0.3937007874015748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J45"/>
  <sheetViews>
    <sheetView rightToLeft="1" zoomScaleNormal="100" zoomScaleSheetLayoutView="112" workbookViewId="0">
      <selection activeCell="C30" sqref="C30"/>
    </sheetView>
  </sheetViews>
  <sheetFormatPr defaultColWidth="9" defaultRowHeight="15.75" x14ac:dyDescent="0.4"/>
  <cols>
    <col min="1" max="1" width="2.7109375" style="391" customWidth="1"/>
    <col min="2" max="2" width="7" style="391" customWidth="1"/>
    <col min="3" max="3" width="9" style="391"/>
    <col min="4" max="4" width="18.85546875" style="391" customWidth="1"/>
    <col min="5" max="5" width="9.7109375" style="391" customWidth="1"/>
    <col min="6" max="7" width="9" style="391"/>
    <col min="8" max="8" width="5.42578125" style="391" customWidth="1"/>
    <col min="9" max="16384" width="9" style="391"/>
  </cols>
  <sheetData>
    <row r="1" spans="1:9" x14ac:dyDescent="0.4">
      <c r="A1" s="889" t="str">
        <f>'سر برگ صفحات'!A1</f>
        <v>شرکت صندوق پژوهش و فناوری غیر دولتی ....(سهامی خاص)</v>
      </c>
      <c r="B1" s="889"/>
      <c r="C1" s="889"/>
      <c r="D1" s="889"/>
      <c r="E1" s="889"/>
      <c r="F1" s="889"/>
      <c r="G1" s="889"/>
      <c r="H1" s="889"/>
      <c r="I1" s="389"/>
    </row>
    <row r="2" spans="1:9" x14ac:dyDescent="0.4">
      <c r="A2" s="889" t="str">
        <f>'سر برگ صفحات'!A14</f>
        <v>يادداشتهاي توضيحي صورت هاي مالي</v>
      </c>
      <c r="B2" s="889"/>
      <c r="C2" s="889"/>
      <c r="D2" s="889"/>
      <c r="E2" s="889"/>
      <c r="F2" s="889"/>
      <c r="G2" s="889"/>
      <c r="H2" s="889"/>
      <c r="I2" s="389"/>
    </row>
    <row r="3" spans="1:9" x14ac:dyDescent="0.4">
      <c r="A3" s="889" t="str">
        <f>'سر برگ صفحات'!A3</f>
        <v>سال مالي منتهی به .. اسفند …</v>
      </c>
      <c r="B3" s="889"/>
      <c r="C3" s="889"/>
      <c r="D3" s="889"/>
      <c r="E3" s="889"/>
      <c r="F3" s="889"/>
      <c r="G3" s="889"/>
      <c r="H3" s="889"/>
      <c r="I3" s="389"/>
    </row>
    <row r="4" spans="1:9" x14ac:dyDescent="0.4">
      <c r="A4" s="389"/>
      <c r="B4" s="389"/>
      <c r="C4" s="389"/>
      <c r="D4" s="389"/>
      <c r="E4" s="389"/>
      <c r="F4" s="389"/>
      <c r="G4" s="389"/>
      <c r="H4" s="389"/>
    </row>
    <row r="5" spans="1:9" ht="16.899999999999999" customHeight="1" x14ac:dyDescent="0.4">
      <c r="B5" s="935" t="s">
        <v>665</v>
      </c>
      <c r="C5" s="935"/>
      <c r="D5" s="935"/>
      <c r="E5" s="935"/>
      <c r="F5" s="935"/>
      <c r="G5" s="935"/>
      <c r="H5" s="935"/>
    </row>
    <row r="6" spans="1:9" ht="16.899999999999999" customHeight="1" x14ac:dyDescent="0.4">
      <c r="B6" s="937" t="s">
        <v>724</v>
      </c>
      <c r="C6" s="937"/>
      <c r="D6" s="937"/>
      <c r="E6" s="937"/>
      <c r="F6" s="937"/>
      <c r="G6" s="937"/>
      <c r="H6" s="937"/>
    </row>
    <row r="7" spans="1:9" ht="16.899999999999999" customHeight="1" x14ac:dyDescent="0.4">
      <c r="B7" s="937"/>
      <c r="C7" s="937"/>
      <c r="D7" s="937"/>
      <c r="E7" s="937"/>
      <c r="F7" s="937"/>
      <c r="G7" s="937"/>
      <c r="H7" s="937"/>
    </row>
    <row r="8" spans="1:9" ht="16.899999999999999" customHeight="1" x14ac:dyDescent="0.4">
      <c r="B8" s="937"/>
      <c r="C8" s="937"/>
      <c r="D8" s="937"/>
      <c r="E8" s="937"/>
      <c r="F8" s="937"/>
      <c r="G8" s="937"/>
      <c r="H8" s="937"/>
    </row>
    <row r="9" spans="1:9" ht="16.899999999999999" customHeight="1" x14ac:dyDescent="0.4">
      <c r="B9" s="921" t="s">
        <v>723</v>
      </c>
      <c r="C9" s="921"/>
      <c r="D9" s="921"/>
      <c r="E9" s="921"/>
      <c r="F9" s="921"/>
      <c r="G9" s="921"/>
      <c r="H9" s="921"/>
    </row>
    <row r="10" spans="1:9" ht="16.899999999999999" customHeight="1" x14ac:dyDescent="0.4">
      <c r="B10" s="921"/>
      <c r="C10" s="921"/>
      <c r="D10" s="921"/>
      <c r="E10" s="921"/>
      <c r="F10" s="921"/>
      <c r="G10" s="921"/>
      <c r="H10" s="921"/>
    </row>
    <row r="11" spans="1:9" s="388" customFormat="1" x14ac:dyDescent="0.4">
      <c r="B11" s="392" t="s">
        <v>382</v>
      </c>
      <c r="C11" s="393" t="s">
        <v>383</v>
      </c>
      <c r="D11" s="387"/>
      <c r="E11" s="387"/>
      <c r="F11" s="387"/>
      <c r="G11" s="387"/>
      <c r="H11" s="387"/>
    </row>
    <row r="12" spans="1:9" ht="16.899999999999999" customHeight="1" x14ac:dyDescent="0.4">
      <c r="B12" s="936" t="s">
        <v>725</v>
      </c>
      <c r="C12" s="936"/>
      <c r="D12" s="936"/>
      <c r="E12" s="936"/>
      <c r="F12" s="936"/>
      <c r="G12" s="936"/>
      <c r="H12" s="936"/>
    </row>
    <row r="13" spans="1:9" ht="16.899999999999999" customHeight="1" x14ac:dyDescent="0.4">
      <c r="B13" s="936"/>
      <c r="C13" s="936"/>
      <c r="D13" s="936"/>
      <c r="E13" s="936"/>
      <c r="F13" s="936"/>
      <c r="G13" s="936"/>
      <c r="H13" s="936"/>
    </row>
    <row r="14" spans="1:9" s="388" customFormat="1" x14ac:dyDescent="0.4">
      <c r="B14" s="735" t="s">
        <v>384</v>
      </c>
      <c r="C14" s="736" t="s">
        <v>385</v>
      </c>
      <c r="D14" s="737"/>
      <c r="E14" s="737"/>
      <c r="F14" s="737"/>
      <c r="G14" s="737"/>
      <c r="H14" s="737"/>
    </row>
    <row r="15" spans="1:9" ht="16.899999999999999" customHeight="1" x14ac:dyDescent="0.4">
      <c r="B15" s="936" t="s">
        <v>726</v>
      </c>
      <c r="C15" s="936"/>
      <c r="D15" s="936"/>
      <c r="E15" s="936"/>
      <c r="F15" s="936"/>
      <c r="G15" s="936"/>
      <c r="H15" s="936"/>
    </row>
    <row r="16" spans="1:9" ht="16.899999999999999" customHeight="1" x14ac:dyDescent="0.4">
      <c r="B16" s="936"/>
      <c r="C16" s="936"/>
      <c r="D16" s="936"/>
      <c r="E16" s="936"/>
      <c r="F16" s="936"/>
      <c r="G16" s="936"/>
      <c r="H16" s="936"/>
    </row>
    <row r="17" spans="1:8" ht="16.899999999999999" customHeight="1" x14ac:dyDescent="0.4">
      <c r="B17" s="936"/>
      <c r="C17" s="936"/>
      <c r="D17" s="936"/>
      <c r="E17" s="936"/>
      <c r="F17" s="936"/>
      <c r="G17" s="936"/>
      <c r="H17" s="936"/>
    </row>
    <row r="18" spans="1:8" ht="16.899999999999999" customHeight="1" x14ac:dyDescent="0.4">
      <c r="B18" s="936"/>
      <c r="C18" s="936"/>
      <c r="D18" s="936"/>
      <c r="E18" s="936"/>
      <c r="F18" s="936"/>
      <c r="G18" s="936"/>
      <c r="H18" s="936"/>
    </row>
    <row r="19" spans="1:8" s="388" customFormat="1" x14ac:dyDescent="0.4">
      <c r="B19" s="735" t="s">
        <v>386</v>
      </c>
      <c r="C19" s="736" t="s">
        <v>387</v>
      </c>
      <c r="D19" s="737"/>
      <c r="E19" s="737"/>
      <c r="F19" s="737"/>
      <c r="G19" s="737"/>
      <c r="H19" s="737"/>
    </row>
    <row r="20" spans="1:8" ht="16.899999999999999" customHeight="1" x14ac:dyDescent="0.4">
      <c r="B20" s="936" t="s">
        <v>727</v>
      </c>
      <c r="C20" s="936"/>
      <c r="D20" s="936"/>
      <c r="E20" s="936"/>
      <c r="F20" s="936"/>
      <c r="G20" s="936"/>
      <c r="H20" s="936"/>
    </row>
    <row r="21" spans="1:8" ht="16.899999999999999" customHeight="1" x14ac:dyDescent="0.4">
      <c r="B21" s="936"/>
      <c r="C21" s="936"/>
      <c r="D21" s="936"/>
      <c r="E21" s="936"/>
      <c r="F21" s="936"/>
      <c r="G21" s="936"/>
      <c r="H21" s="936"/>
    </row>
    <row r="22" spans="1:8" ht="16.899999999999999" customHeight="1" x14ac:dyDescent="0.4">
      <c r="B22" s="935" t="s">
        <v>666</v>
      </c>
      <c r="C22" s="935"/>
      <c r="D22" s="935"/>
      <c r="E22" s="935"/>
      <c r="F22" s="935"/>
      <c r="G22" s="935"/>
      <c r="H22" s="935"/>
    </row>
    <row r="23" spans="1:8" x14ac:dyDescent="0.4">
      <c r="A23" s="389"/>
      <c r="B23" s="928" t="s">
        <v>388</v>
      </c>
      <c r="C23" s="928"/>
      <c r="D23" s="928"/>
      <c r="E23" s="928"/>
      <c r="F23" s="928"/>
      <c r="G23" s="928"/>
      <c r="H23" s="928"/>
    </row>
    <row r="24" spans="1:8" x14ac:dyDescent="0.4">
      <c r="A24" s="389"/>
      <c r="B24" s="928" t="s">
        <v>389</v>
      </c>
      <c r="C24" s="928"/>
      <c r="D24" s="928"/>
      <c r="E24" s="389"/>
      <c r="F24" s="389"/>
      <c r="G24" s="389"/>
      <c r="H24" s="389"/>
    </row>
    <row r="25" spans="1:8" s="519" customFormat="1" ht="14.25" x14ac:dyDescent="0.35">
      <c r="A25" s="518"/>
      <c r="C25" s="930" t="s">
        <v>277</v>
      </c>
      <c r="D25" s="930"/>
      <c r="E25" s="926" t="s">
        <v>658</v>
      </c>
      <c r="F25" s="926"/>
      <c r="G25" s="926"/>
      <c r="H25" s="926"/>
    </row>
    <row r="26" spans="1:8" s="519" customFormat="1" ht="14.25" x14ac:dyDescent="0.35">
      <c r="A26" s="518"/>
      <c r="B26" s="518"/>
      <c r="C26" s="520"/>
      <c r="D26" s="518"/>
      <c r="E26" s="926"/>
      <c r="F26" s="926"/>
      <c r="G26" s="926"/>
      <c r="H26" s="926"/>
    </row>
    <row r="27" spans="1:8" x14ac:dyDescent="0.4">
      <c r="A27" s="389"/>
      <c r="B27" s="928" t="s">
        <v>390</v>
      </c>
      <c r="C27" s="928"/>
      <c r="D27" s="928"/>
      <c r="E27" s="389"/>
      <c r="F27" s="389"/>
      <c r="G27" s="389"/>
      <c r="H27" s="389"/>
    </row>
    <row r="28" spans="1:8" s="519" customFormat="1" ht="16.899999999999999" customHeight="1" x14ac:dyDescent="0.35">
      <c r="A28" s="518"/>
      <c r="C28" s="930" t="s">
        <v>391</v>
      </c>
      <c r="D28" s="930"/>
      <c r="E28" s="933" t="s">
        <v>667</v>
      </c>
      <c r="F28" s="933"/>
      <c r="G28" s="933"/>
      <c r="H28" s="933"/>
    </row>
    <row r="29" spans="1:8" s="519" customFormat="1" ht="14.25" x14ac:dyDescent="0.35">
      <c r="A29" s="518"/>
      <c r="C29" s="930" t="s">
        <v>392</v>
      </c>
      <c r="D29" s="930"/>
      <c r="E29" s="933" t="s">
        <v>668</v>
      </c>
      <c r="F29" s="933"/>
      <c r="G29" s="933"/>
      <c r="H29" s="933"/>
    </row>
    <row r="30" spans="1:8" x14ac:dyDescent="0.4">
      <c r="A30" s="389"/>
      <c r="B30" s="389"/>
      <c r="C30" s="390"/>
      <c r="D30" s="389"/>
      <c r="E30" s="933"/>
      <c r="F30" s="933"/>
      <c r="G30" s="933"/>
      <c r="H30" s="933"/>
    </row>
    <row r="31" spans="1:8" x14ac:dyDescent="0.4">
      <c r="A31" s="389"/>
      <c r="B31" s="928" t="s">
        <v>393</v>
      </c>
      <c r="C31" s="928"/>
      <c r="D31" s="928"/>
      <c r="E31" s="389"/>
      <c r="F31" s="389"/>
      <c r="H31" s="389"/>
    </row>
    <row r="32" spans="1:8" s="519" customFormat="1" ht="16.899999999999999" customHeight="1" x14ac:dyDescent="0.35">
      <c r="A32" s="518"/>
      <c r="B32" s="931" t="s">
        <v>728</v>
      </c>
      <c r="C32" s="931"/>
      <c r="D32" s="931"/>
      <c r="E32" s="927" t="s">
        <v>659</v>
      </c>
      <c r="F32" s="927"/>
      <c r="G32" s="927"/>
      <c r="H32" s="927"/>
    </row>
    <row r="33" spans="1:10" s="519" customFormat="1" ht="14.25" x14ac:dyDescent="0.35">
      <c r="A33" s="518"/>
      <c r="B33" s="738"/>
      <c r="C33" s="739"/>
      <c r="D33" s="738"/>
      <c r="E33" s="927"/>
      <c r="F33" s="927"/>
      <c r="G33" s="927"/>
      <c r="H33" s="927"/>
    </row>
    <row r="34" spans="1:10" ht="7.5" customHeight="1" x14ac:dyDescent="0.4">
      <c r="A34" s="389"/>
      <c r="B34" s="740"/>
      <c r="C34" s="673"/>
      <c r="D34" s="740"/>
      <c r="E34" s="673"/>
      <c r="F34" s="673"/>
      <c r="G34" s="673"/>
      <c r="H34" s="740"/>
    </row>
    <row r="35" spans="1:10" s="519" customFormat="1" ht="14.25" x14ac:dyDescent="0.35">
      <c r="A35" s="518"/>
      <c r="B35" s="929" t="s">
        <v>655</v>
      </c>
      <c r="C35" s="929"/>
      <c r="D35" s="929"/>
      <c r="E35" s="929" t="s">
        <v>394</v>
      </c>
      <c r="F35" s="929"/>
      <c r="G35" s="929"/>
      <c r="H35" s="738"/>
    </row>
    <row r="36" spans="1:10" s="519" customFormat="1" ht="14.25" x14ac:dyDescent="0.35">
      <c r="A36" s="518"/>
      <c r="B36" s="739"/>
      <c r="C36" s="739"/>
      <c r="D36" s="739"/>
      <c r="E36" s="739"/>
      <c r="F36" s="739"/>
      <c r="G36" s="739"/>
      <c r="H36" s="738"/>
    </row>
    <row r="37" spans="1:10" x14ac:dyDescent="0.4">
      <c r="A37" s="389"/>
      <c r="B37" s="934" t="s">
        <v>656</v>
      </c>
      <c r="C37" s="934"/>
      <c r="D37" s="934"/>
      <c r="E37" s="934"/>
      <c r="F37" s="934"/>
      <c r="G37" s="934"/>
      <c r="H37" s="934"/>
    </row>
    <row r="38" spans="1:10" ht="16.899999999999999" customHeight="1" x14ac:dyDescent="0.4">
      <c r="A38" s="389"/>
      <c r="B38" s="932" t="s">
        <v>729</v>
      </c>
      <c r="C38" s="932"/>
      <c r="D38" s="932"/>
      <c r="E38" s="932"/>
      <c r="F38" s="932"/>
      <c r="G38" s="932"/>
      <c r="H38" s="932"/>
      <c r="I38" s="389"/>
      <c r="J38" s="389"/>
    </row>
    <row r="39" spans="1:10" x14ac:dyDescent="0.4">
      <c r="A39" s="389"/>
      <c r="B39" s="932"/>
      <c r="C39" s="932"/>
      <c r="D39" s="932"/>
      <c r="E39" s="932"/>
      <c r="F39" s="932"/>
      <c r="G39" s="932"/>
      <c r="H39" s="932"/>
      <c r="I39" s="389"/>
      <c r="J39" s="389"/>
    </row>
    <row r="40" spans="1:10" x14ac:dyDescent="0.4">
      <c r="A40" s="389"/>
      <c r="B40" s="932"/>
      <c r="C40" s="932"/>
      <c r="D40" s="932"/>
      <c r="E40" s="932"/>
      <c r="F40" s="932"/>
      <c r="G40" s="932"/>
      <c r="H40" s="932"/>
    </row>
    <row r="41" spans="1:10" x14ac:dyDescent="0.4">
      <c r="A41" s="389"/>
      <c r="B41" s="389"/>
      <c r="C41" s="390"/>
      <c r="D41" s="389"/>
      <c r="E41" s="389"/>
      <c r="F41" s="389"/>
      <c r="G41" s="389"/>
      <c r="H41" s="389"/>
    </row>
    <row r="42" spans="1:10" x14ac:dyDescent="0.4">
      <c r="A42" s="889">
        <v>15</v>
      </c>
      <c r="B42" s="889"/>
      <c r="C42" s="889"/>
      <c r="D42" s="889"/>
      <c r="E42" s="889"/>
      <c r="F42" s="889"/>
      <c r="G42" s="889"/>
      <c r="H42" s="889"/>
    </row>
    <row r="43" spans="1:10" x14ac:dyDescent="0.4">
      <c r="A43" s="389"/>
      <c r="B43" s="389"/>
      <c r="C43" s="390"/>
      <c r="D43" s="389"/>
      <c r="E43" s="389"/>
      <c r="F43" s="389"/>
      <c r="G43" s="389"/>
      <c r="H43" s="389"/>
    </row>
    <row r="44" spans="1:10" x14ac:dyDescent="0.4">
      <c r="A44" s="389"/>
      <c r="B44" s="389"/>
      <c r="C44" s="390"/>
      <c r="D44" s="389"/>
      <c r="E44" s="389"/>
      <c r="F44" s="389"/>
      <c r="G44" s="389"/>
      <c r="H44" s="389"/>
    </row>
    <row r="45" spans="1:10" x14ac:dyDescent="0.4">
      <c r="A45" s="389"/>
      <c r="B45" s="389"/>
      <c r="C45" s="390"/>
      <c r="D45" s="389"/>
      <c r="E45" s="389"/>
      <c r="F45" s="389"/>
      <c r="G45" s="389"/>
      <c r="H45" s="389"/>
    </row>
  </sheetData>
  <mergeCells count="27">
    <mergeCell ref="A1:H1"/>
    <mergeCell ref="A2:H2"/>
    <mergeCell ref="A3:H3"/>
    <mergeCell ref="B5:H5"/>
    <mergeCell ref="B22:H22"/>
    <mergeCell ref="B15:H18"/>
    <mergeCell ref="B20:H21"/>
    <mergeCell ref="B6:H8"/>
    <mergeCell ref="B9:H10"/>
    <mergeCell ref="B12:H13"/>
    <mergeCell ref="A42:H42"/>
    <mergeCell ref="B32:D32"/>
    <mergeCell ref="B35:D35"/>
    <mergeCell ref="B38:H40"/>
    <mergeCell ref="C28:D28"/>
    <mergeCell ref="B31:D31"/>
    <mergeCell ref="E29:H30"/>
    <mergeCell ref="E28:H28"/>
    <mergeCell ref="C29:D29"/>
    <mergeCell ref="B37:H37"/>
    <mergeCell ref="E25:H26"/>
    <mergeCell ref="E32:H33"/>
    <mergeCell ref="B24:D24"/>
    <mergeCell ref="B23:H23"/>
    <mergeCell ref="E35:G35"/>
    <mergeCell ref="C25:D25"/>
    <mergeCell ref="B27:D27"/>
  </mergeCells>
  <pageMargins left="0.39370078740157483" right="1.57" top="0.39370078740157483" bottom="0.39370078740157483" header="0.31496062992125984" footer="0.31496062992125984"/>
  <pageSetup orientation="portrait" r:id="rId1"/>
  <rowBreaks count="1" manualBreakCount="1">
    <brk id="42" max="7"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J40"/>
  <sheetViews>
    <sheetView rightToLeft="1" zoomScaleNormal="100" zoomScaleSheetLayoutView="106" workbookViewId="0">
      <selection activeCell="R32" sqref="R32"/>
    </sheetView>
  </sheetViews>
  <sheetFormatPr defaultColWidth="9" defaultRowHeight="15.75" x14ac:dyDescent="0.4"/>
  <cols>
    <col min="1" max="1" width="2.7109375" style="391" customWidth="1"/>
    <col min="2" max="2" width="4.140625" style="396" customWidth="1"/>
    <col min="3" max="3" width="6.28515625" style="396" customWidth="1"/>
    <col min="4" max="9" width="9" style="391"/>
    <col min="10" max="10" width="13.140625" style="391" customWidth="1"/>
    <col min="11" max="16384" width="9" style="391"/>
  </cols>
  <sheetData>
    <row r="1" spans="1:10" s="388" customFormat="1" ht="21" x14ac:dyDescent="0.4">
      <c r="A1" s="877" t="str">
        <f>'سر برگ صفحات'!A1</f>
        <v>شرکت صندوق پژوهش و فناوری غیر دولتی ....(سهامی خاص)</v>
      </c>
      <c r="B1" s="877"/>
      <c r="C1" s="877"/>
      <c r="D1" s="877"/>
      <c r="E1" s="877"/>
      <c r="F1" s="877"/>
      <c r="G1" s="877"/>
      <c r="H1" s="877"/>
      <c r="I1" s="877"/>
      <c r="J1" s="877"/>
    </row>
    <row r="2" spans="1:10" s="388" customFormat="1" ht="21" x14ac:dyDescent="0.4">
      <c r="A2" s="877" t="str">
        <f>'سر برگ صفحات'!A14</f>
        <v>يادداشتهاي توضيحي صورت هاي مالي</v>
      </c>
      <c r="B2" s="877"/>
      <c r="C2" s="877"/>
      <c r="D2" s="877"/>
      <c r="E2" s="877"/>
      <c r="F2" s="877"/>
      <c r="G2" s="877"/>
      <c r="H2" s="877"/>
      <c r="I2" s="877"/>
      <c r="J2" s="877"/>
    </row>
    <row r="3" spans="1:10" s="388" customFormat="1" ht="21" x14ac:dyDescent="0.4">
      <c r="A3" s="877" t="str">
        <f>'سر برگ صفحات'!A3</f>
        <v>سال مالي منتهی به .. اسفند …</v>
      </c>
      <c r="B3" s="877"/>
      <c r="C3" s="877"/>
      <c r="D3" s="877"/>
      <c r="E3" s="877"/>
      <c r="F3" s="877"/>
      <c r="G3" s="877"/>
      <c r="H3" s="877"/>
      <c r="I3" s="877"/>
      <c r="J3" s="877"/>
    </row>
    <row r="4" spans="1:10" x14ac:dyDescent="0.4">
      <c r="A4" s="389"/>
      <c r="B4" s="394"/>
      <c r="C4" s="394"/>
      <c r="D4" s="389"/>
      <c r="E4" s="389"/>
      <c r="F4" s="389"/>
      <c r="G4" s="389"/>
      <c r="H4" s="389"/>
      <c r="I4" s="389"/>
      <c r="J4" s="389"/>
    </row>
    <row r="5" spans="1:10" s="359" customFormat="1" ht="19.5" x14ac:dyDescent="0.5">
      <c r="B5" s="521" t="s">
        <v>395</v>
      </c>
      <c r="C5" s="935" t="s">
        <v>50</v>
      </c>
      <c r="D5" s="935"/>
      <c r="E5" s="522"/>
      <c r="F5" s="522"/>
      <c r="G5" s="522"/>
      <c r="H5" s="522"/>
      <c r="I5" s="522"/>
      <c r="J5" s="522"/>
    </row>
    <row r="6" spans="1:10" x14ac:dyDescent="0.4">
      <c r="A6" s="389"/>
      <c r="B6" s="741"/>
      <c r="C6" s="742" t="s">
        <v>396</v>
      </c>
      <c r="D6" s="936" t="s">
        <v>730</v>
      </c>
      <c r="E6" s="936"/>
      <c r="F6" s="936"/>
      <c r="G6" s="936"/>
      <c r="H6" s="936"/>
      <c r="I6" s="936"/>
      <c r="J6" s="936"/>
    </row>
    <row r="7" spans="1:10" x14ac:dyDescent="0.4">
      <c r="A7" s="389"/>
      <c r="B7" s="741"/>
      <c r="C7" s="742"/>
      <c r="D7" s="936"/>
      <c r="E7" s="936"/>
      <c r="F7" s="936"/>
      <c r="G7" s="936"/>
      <c r="H7" s="936"/>
      <c r="I7" s="936"/>
      <c r="J7" s="936"/>
    </row>
    <row r="8" spans="1:10" x14ac:dyDescent="0.4">
      <c r="A8" s="389"/>
      <c r="B8" s="741"/>
      <c r="C8" s="742"/>
      <c r="D8" s="936"/>
      <c r="E8" s="936"/>
      <c r="F8" s="936"/>
      <c r="G8" s="936"/>
      <c r="H8" s="936"/>
      <c r="I8" s="936"/>
      <c r="J8" s="936"/>
    </row>
    <row r="9" spans="1:10" x14ac:dyDescent="0.4">
      <c r="A9" s="389"/>
      <c r="B9" s="741"/>
      <c r="C9" s="742"/>
      <c r="D9" s="936"/>
      <c r="E9" s="936"/>
      <c r="F9" s="936"/>
      <c r="G9" s="936"/>
      <c r="H9" s="936"/>
      <c r="I9" s="936"/>
      <c r="J9" s="936"/>
    </row>
    <row r="10" spans="1:10" s="395" customFormat="1" ht="34.9" customHeight="1" x14ac:dyDescent="0.4">
      <c r="A10" s="366"/>
      <c r="B10" s="743"/>
      <c r="C10" s="744" t="s">
        <v>397</v>
      </c>
      <c r="D10" s="932" t="s">
        <v>731</v>
      </c>
      <c r="E10" s="932"/>
      <c r="F10" s="932"/>
      <c r="G10" s="932"/>
      <c r="H10" s="932"/>
      <c r="I10" s="932"/>
      <c r="J10" s="932"/>
    </row>
    <row r="11" spans="1:10" x14ac:dyDescent="0.4">
      <c r="A11" s="389"/>
      <c r="B11" s="741"/>
      <c r="C11" s="742" t="s">
        <v>398</v>
      </c>
      <c r="D11" s="936" t="s">
        <v>732</v>
      </c>
      <c r="E11" s="936"/>
      <c r="F11" s="936"/>
      <c r="G11" s="936"/>
      <c r="H11" s="936"/>
      <c r="I11" s="936"/>
      <c r="J11" s="936"/>
    </row>
    <row r="12" spans="1:10" x14ac:dyDescent="0.4">
      <c r="A12" s="389"/>
      <c r="B12" s="741"/>
      <c r="C12" s="742"/>
      <c r="D12" s="936"/>
      <c r="E12" s="936"/>
      <c r="F12" s="936"/>
      <c r="G12" s="936"/>
      <c r="H12" s="936"/>
      <c r="I12" s="936"/>
      <c r="J12" s="936"/>
    </row>
    <row r="13" spans="1:10" x14ac:dyDescent="0.4">
      <c r="A13" s="389"/>
      <c r="B13" s="741"/>
      <c r="C13" s="742"/>
      <c r="D13" s="936"/>
      <c r="E13" s="936"/>
      <c r="F13" s="936"/>
      <c r="G13" s="936"/>
      <c r="H13" s="936"/>
      <c r="I13" s="936"/>
      <c r="J13" s="936"/>
    </row>
    <row r="14" spans="1:10" x14ac:dyDescent="0.4">
      <c r="A14" s="389"/>
      <c r="B14" s="741"/>
      <c r="C14" s="742"/>
      <c r="D14" s="936"/>
      <c r="E14" s="936"/>
      <c r="F14" s="936"/>
      <c r="G14" s="936"/>
      <c r="H14" s="936"/>
      <c r="I14" s="936"/>
      <c r="J14" s="936"/>
    </row>
    <row r="15" spans="1:10" s="359" customFormat="1" ht="19.5" x14ac:dyDescent="0.5">
      <c r="A15" s="521" t="s">
        <v>399</v>
      </c>
      <c r="B15" s="938" t="s">
        <v>400</v>
      </c>
      <c r="C15" s="938"/>
      <c r="D15" s="938"/>
      <c r="E15" s="938"/>
      <c r="F15" s="938"/>
      <c r="G15" s="938"/>
      <c r="H15" s="938"/>
      <c r="I15" s="938"/>
      <c r="J15" s="938"/>
    </row>
    <row r="16" spans="1:10" s="359" customFormat="1" ht="19.5" x14ac:dyDescent="0.5">
      <c r="B16" s="745" t="s">
        <v>401</v>
      </c>
      <c r="C16" s="938" t="s">
        <v>733</v>
      </c>
      <c r="D16" s="938"/>
      <c r="E16" s="938"/>
      <c r="F16" s="938"/>
      <c r="G16" s="938"/>
      <c r="H16" s="938"/>
      <c r="I16" s="938"/>
      <c r="J16" s="938"/>
    </row>
    <row r="17" spans="1:10" s="359" customFormat="1" ht="19.5" x14ac:dyDescent="0.5">
      <c r="B17" s="733"/>
      <c r="C17" s="745" t="s">
        <v>402</v>
      </c>
      <c r="D17" s="938" t="s">
        <v>734</v>
      </c>
      <c r="E17" s="938"/>
      <c r="F17" s="938"/>
      <c r="G17" s="938"/>
      <c r="H17" s="938"/>
      <c r="I17" s="938"/>
      <c r="J17" s="938"/>
    </row>
    <row r="18" spans="1:10" x14ac:dyDescent="0.4">
      <c r="A18" s="389"/>
      <c r="B18" s="391"/>
      <c r="C18" s="394"/>
      <c r="D18" s="937" t="s">
        <v>660</v>
      </c>
      <c r="E18" s="937"/>
      <c r="F18" s="937"/>
      <c r="G18" s="937"/>
      <c r="H18" s="937"/>
      <c r="I18" s="937"/>
      <c r="J18" s="937"/>
    </row>
    <row r="19" spans="1:10" x14ac:dyDescent="0.4">
      <c r="A19" s="389"/>
      <c r="B19" s="391"/>
      <c r="C19" s="394"/>
      <c r="D19" s="937"/>
      <c r="E19" s="937"/>
      <c r="F19" s="937"/>
      <c r="G19" s="937"/>
      <c r="H19" s="937"/>
      <c r="I19" s="937"/>
      <c r="J19" s="937"/>
    </row>
    <row r="20" spans="1:10" x14ac:dyDescent="0.4">
      <c r="A20" s="389"/>
      <c r="B20" s="391"/>
      <c r="C20" s="394"/>
      <c r="D20" s="937"/>
      <c r="E20" s="937"/>
      <c r="F20" s="937"/>
      <c r="G20" s="937"/>
      <c r="H20" s="937"/>
      <c r="I20" s="937"/>
      <c r="J20" s="937"/>
    </row>
    <row r="21" spans="1:10" s="359" customFormat="1" ht="19.5" x14ac:dyDescent="0.5">
      <c r="A21" s="522"/>
      <c r="C21" s="521" t="s">
        <v>508</v>
      </c>
      <c r="D21" s="487"/>
      <c r="E21" s="522"/>
      <c r="F21" s="522"/>
      <c r="G21" s="522"/>
      <c r="H21" s="522"/>
      <c r="I21" s="522"/>
      <c r="J21" s="522"/>
    </row>
    <row r="22" spans="1:10" s="359" customFormat="1" ht="19.5" x14ac:dyDescent="0.5">
      <c r="A22" s="522"/>
      <c r="B22" s="521" t="s">
        <v>509</v>
      </c>
      <c r="C22" s="487" t="s">
        <v>510</v>
      </c>
      <c r="E22" s="522"/>
      <c r="F22" s="522"/>
      <c r="G22" s="522"/>
      <c r="H22" s="522"/>
      <c r="I22" s="522"/>
      <c r="J22" s="522"/>
    </row>
    <row r="23" spans="1:10" s="359" customFormat="1" ht="19.5" x14ac:dyDescent="0.5">
      <c r="C23" s="521" t="s">
        <v>511</v>
      </c>
      <c r="D23" s="522" t="s">
        <v>383</v>
      </c>
      <c r="E23" s="522"/>
      <c r="F23" s="522"/>
      <c r="G23" s="522"/>
      <c r="H23" s="522"/>
      <c r="I23" s="522"/>
      <c r="J23" s="522"/>
    </row>
    <row r="24" spans="1:10" x14ac:dyDescent="0.4">
      <c r="A24" s="389"/>
      <c r="B24" s="391"/>
      <c r="C24" s="394"/>
      <c r="D24" s="932" t="s">
        <v>735</v>
      </c>
      <c r="E24" s="932"/>
      <c r="F24" s="932"/>
      <c r="G24" s="932"/>
      <c r="H24" s="932"/>
      <c r="I24" s="932"/>
      <c r="J24" s="932"/>
    </row>
    <row r="25" spans="1:10" x14ac:dyDescent="0.4">
      <c r="A25" s="389"/>
      <c r="B25" s="391"/>
      <c r="C25" s="394"/>
      <c r="D25" s="932"/>
      <c r="E25" s="932"/>
      <c r="F25" s="932"/>
      <c r="G25" s="932"/>
      <c r="H25" s="932"/>
      <c r="I25" s="932"/>
      <c r="J25" s="932"/>
    </row>
    <row r="26" spans="1:10" x14ac:dyDescent="0.4">
      <c r="A26" s="389"/>
      <c r="B26" s="391"/>
      <c r="C26" s="394"/>
      <c r="D26" s="932"/>
      <c r="E26" s="932"/>
      <c r="F26" s="932"/>
      <c r="G26" s="932"/>
      <c r="H26" s="932"/>
      <c r="I26" s="932"/>
      <c r="J26" s="932"/>
    </row>
    <row r="27" spans="1:10" s="359" customFormat="1" ht="19.5" x14ac:dyDescent="0.5">
      <c r="C27" s="521" t="s">
        <v>512</v>
      </c>
      <c r="D27" s="746" t="s">
        <v>513</v>
      </c>
      <c r="E27" s="746"/>
      <c r="F27" s="746"/>
      <c r="G27" s="746"/>
      <c r="H27" s="746"/>
      <c r="I27" s="746"/>
      <c r="J27" s="746"/>
    </row>
    <row r="28" spans="1:10" x14ac:dyDescent="0.4">
      <c r="A28" s="389"/>
      <c r="B28" s="391"/>
      <c r="C28" s="394"/>
      <c r="D28" s="932" t="s">
        <v>736</v>
      </c>
      <c r="E28" s="932"/>
      <c r="F28" s="932"/>
      <c r="G28" s="932"/>
      <c r="H28" s="932"/>
      <c r="I28" s="932"/>
      <c r="J28" s="932"/>
    </row>
    <row r="29" spans="1:10" x14ac:dyDescent="0.4">
      <c r="A29" s="389"/>
      <c r="B29" s="391"/>
      <c r="C29" s="394"/>
      <c r="D29" s="932"/>
      <c r="E29" s="932"/>
      <c r="F29" s="932"/>
      <c r="G29" s="932"/>
      <c r="H29" s="932"/>
      <c r="I29" s="932"/>
      <c r="J29" s="932"/>
    </row>
    <row r="30" spans="1:10" x14ac:dyDescent="0.4">
      <c r="A30" s="389"/>
      <c r="B30" s="391"/>
      <c r="C30" s="394"/>
      <c r="D30" s="932"/>
      <c r="E30" s="932"/>
      <c r="F30" s="932"/>
      <c r="G30" s="932"/>
      <c r="H30" s="932"/>
      <c r="I30" s="932"/>
      <c r="J30" s="932"/>
    </row>
    <row r="31" spans="1:10" x14ac:dyDescent="0.4">
      <c r="A31" s="389"/>
      <c r="B31" s="391"/>
      <c r="C31" s="394"/>
      <c r="D31" s="932"/>
      <c r="E31" s="932"/>
      <c r="F31" s="932"/>
      <c r="G31" s="932"/>
      <c r="H31" s="932"/>
      <c r="I31" s="932"/>
      <c r="J31" s="932"/>
    </row>
    <row r="32" spans="1:10" x14ac:dyDescent="0.4">
      <c r="A32" s="389"/>
      <c r="B32" s="394"/>
      <c r="C32" s="394"/>
      <c r="D32" s="389"/>
      <c r="E32" s="389"/>
      <c r="F32" s="389"/>
      <c r="G32" s="389"/>
      <c r="H32" s="389"/>
      <c r="I32" s="389"/>
      <c r="J32" s="389"/>
    </row>
    <row r="33" spans="1:10" x14ac:dyDescent="0.4">
      <c r="A33" s="389"/>
      <c r="B33" s="394"/>
      <c r="C33" s="394"/>
      <c r="D33" s="389"/>
      <c r="E33" s="389"/>
      <c r="F33" s="389"/>
      <c r="G33" s="389"/>
      <c r="H33" s="389"/>
      <c r="I33" s="389"/>
      <c r="J33" s="389"/>
    </row>
    <row r="34" spans="1:10" x14ac:dyDescent="0.4">
      <c r="A34" s="389"/>
      <c r="B34" s="394"/>
      <c r="C34" s="394"/>
      <c r="D34" s="389"/>
      <c r="E34" s="389"/>
      <c r="F34" s="389"/>
      <c r="G34" s="389"/>
      <c r="H34" s="389"/>
      <c r="I34" s="389"/>
      <c r="J34" s="389"/>
    </row>
    <row r="35" spans="1:10" x14ac:dyDescent="0.4">
      <c r="A35" s="389"/>
      <c r="B35" s="394"/>
      <c r="C35" s="394"/>
      <c r="D35" s="389"/>
      <c r="E35" s="389"/>
      <c r="F35" s="389"/>
      <c r="G35" s="389"/>
      <c r="H35" s="389"/>
      <c r="I35" s="389"/>
      <c r="J35" s="389"/>
    </row>
    <row r="36" spans="1:10" x14ac:dyDescent="0.4">
      <c r="A36" s="389"/>
      <c r="B36" s="394"/>
      <c r="C36" s="394"/>
      <c r="D36" s="366"/>
      <c r="E36" s="389"/>
      <c r="F36" s="389"/>
      <c r="G36" s="389"/>
      <c r="H36" s="389"/>
      <c r="I36" s="389"/>
      <c r="J36" s="389"/>
    </row>
    <row r="37" spans="1:10" x14ac:dyDescent="0.4">
      <c r="A37" s="389"/>
      <c r="B37" s="394"/>
      <c r="C37" s="394"/>
      <c r="D37" s="366"/>
      <c r="E37" s="389"/>
      <c r="F37" s="389"/>
      <c r="G37" s="389"/>
      <c r="H37" s="389"/>
      <c r="I37" s="389"/>
      <c r="J37" s="389"/>
    </row>
    <row r="38" spans="1:10" x14ac:dyDescent="0.4">
      <c r="A38" s="389"/>
      <c r="B38" s="394"/>
      <c r="C38" s="394"/>
      <c r="D38" s="366"/>
      <c r="E38" s="389"/>
      <c r="F38" s="389"/>
      <c r="G38" s="389"/>
      <c r="H38" s="389"/>
      <c r="I38" s="389"/>
      <c r="J38" s="389"/>
    </row>
    <row r="39" spans="1:10" x14ac:dyDescent="0.4">
      <c r="A39" s="389"/>
      <c r="B39" s="394"/>
      <c r="C39" s="394"/>
      <c r="D39" s="366"/>
      <c r="E39" s="389"/>
      <c r="F39" s="389"/>
      <c r="G39" s="389"/>
      <c r="H39" s="389"/>
      <c r="I39" s="389"/>
      <c r="J39" s="389"/>
    </row>
    <row r="40" spans="1:10" x14ac:dyDescent="0.4">
      <c r="A40" s="889">
        <v>16</v>
      </c>
      <c r="B40" s="889"/>
      <c r="C40" s="889"/>
      <c r="D40" s="889"/>
      <c r="E40" s="889"/>
      <c r="F40" s="889"/>
      <c r="G40" s="889"/>
      <c r="H40" s="889"/>
      <c r="I40" s="889"/>
      <c r="J40" s="889"/>
    </row>
  </sheetData>
  <mergeCells count="14">
    <mergeCell ref="A1:J1"/>
    <mergeCell ref="A2:J2"/>
    <mergeCell ref="A3:J3"/>
    <mergeCell ref="D17:J17"/>
    <mergeCell ref="D6:J9"/>
    <mergeCell ref="D10:J10"/>
    <mergeCell ref="C5:D5"/>
    <mergeCell ref="A40:J40"/>
    <mergeCell ref="B15:J15"/>
    <mergeCell ref="D11:J14"/>
    <mergeCell ref="D18:J20"/>
    <mergeCell ref="D24:J26"/>
    <mergeCell ref="D28:J31"/>
    <mergeCell ref="C16:J16"/>
  </mergeCells>
  <pageMargins left="0.39370078740157483" right="0.78740157480314965" top="0.39370078740157483" bottom="0.39370078740157483" header="0.31496062992125984" footer="0.31496062992125984"/>
  <pageSetup scale="9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T72"/>
  <sheetViews>
    <sheetView rightToLeft="1" zoomScale="90" zoomScaleNormal="90" zoomScaleSheetLayoutView="95" workbookViewId="0">
      <selection activeCell="S40" sqref="S40"/>
    </sheetView>
  </sheetViews>
  <sheetFormatPr defaultColWidth="31.28515625" defaultRowHeight="18" x14ac:dyDescent="0.45"/>
  <cols>
    <col min="1" max="1" width="5.5703125" style="32" bestFit="1" customWidth="1"/>
    <col min="2" max="2" width="1.140625" style="122" customWidth="1"/>
    <col min="3" max="3" width="2" style="122" customWidth="1"/>
    <col min="4" max="4" width="25.28515625" style="32" customWidth="1"/>
    <col min="5" max="5" width="2.28515625" style="32" customWidth="1"/>
    <col min="6" max="6" width="10.7109375" style="119" customWidth="1"/>
    <col min="7" max="7" width="0.7109375" style="271" customWidth="1"/>
    <col min="8" max="8" width="10.7109375" style="119" customWidth="1"/>
    <col min="9" max="9" width="0.7109375" style="271" customWidth="1"/>
    <col min="10" max="10" width="10.7109375" style="119" customWidth="1"/>
    <col min="11" max="11" width="0.7109375" style="271" customWidth="1"/>
    <col min="12" max="12" width="10.7109375" style="119" customWidth="1"/>
    <col min="13" max="13" width="3.28515625" style="271" customWidth="1"/>
    <col min="14" max="14" width="11.85546875" style="105" bestFit="1" customWidth="1"/>
    <col min="15" max="15" width="5" style="32" customWidth="1"/>
    <col min="16" max="16" width="10.28515625" style="32" bestFit="1" customWidth="1"/>
    <col min="17" max="19" width="9" style="32" customWidth="1"/>
    <col min="20" max="20" width="10.28515625" style="32" bestFit="1" customWidth="1"/>
    <col min="21" max="249" width="9" style="32" customWidth="1"/>
    <col min="250" max="250" width="3.7109375" style="32" customWidth="1"/>
    <col min="251" max="251" width="4.85546875" style="32" customWidth="1"/>
    <col min="252" max="252" width="5.28515625" style="32" customWidth="1"/>
    <col min="253" max="16384" width="31.28515625" style="32"/>
  </cols>
  <sheetData>
    <row r="1" spans="1:14" s="302" customFormat="1" ht="21" x14ac:dyDescent="0.5">
      <c r="A1" s="941" t="str">
        <f>'سر برگ صفحات'!A1</f>
        <v>شرکت صندوق پژوهش و فناوری غیر دولتی ....(سهامی خاص)</v>
      </c>
      <c r="B1" s="941"/>
      <c r="C1" s="941"/>
      <c r="D1" s="941"/>
      <c r="E1" s="941"/>
      <c r="F1" s="941"/>
      <c r="G1" s="941"/>
      <c r="H1" s="941"/>
      <c r="I1" s="941"/>
      <c r="J1" s="941"/>
      <c r="K1" s="941"/>
      <c r="L1" s="941"/>
      <c r="M1" s="941"/>
      <c r="N1" s="301"/>
    </row>
    <row r="2" spans="1:14" s="302" customFormat="1" ht="21" x14ac:dyDescent="0.5">
      <c r="A2" s="942" t="str">
        <f>'سر برگ صفحات'!A14</f>
        <v>يادداشتهاي توضيحي صورت هاي مالي</v>
      </c>
      <c r="B2" s="942">
        <f>'سر برگ صفحات'!A2</f>
        <v>0</v>
      </c>
      <c r="C2" s="942"/>
      <c r="D2" s="942"/>
      <c r="E2" s="942"/>
      <c r="F2" s="942"/>
      <c r="G2" s="942"/>
      <c r="H2" s="942"/>
      <c r="I2" s="942"/>
      <c r="J2" s="942"/>
      <c r="K2" s="942"/>
      <c r="L2" s="942"/>
      <c r="M2" s="942"/>
      <c r="N2" s="301"/>
    </row>
    <row r="3" spans="1:14" s="302" customFormat="1" ht="21" x14ac:dyDescent="0.5">
      <c r="A3" s="942" t="str">
        <f>'سر برگ صفحات'!A3</f>
        <v>سال مالي منتهی به .. اسفند …</v>
      </c>
      <c r="B3" s="942" t="str">
        <f>'سر برگ صفحات'!A3</f>
        <v>سال مالي منتهی به .. اسفند …</v>
      </c>
      <c r="C3" s="942"/>
      <c r="D3" s="942"/>
      <c r="E3" s="942"/>
      <c r="F3" s="942"/>
      <c r="G3" s="942"/>
      <c r="H3" s="942"/>
      <c r="I3" s="942"/>
      <c r="J3" s="942"/>
      <c r="K3" s="942"/>
      <c r="L3" s="942"/>
      <c r="M3" s="942"/>
      <c r="N3" s="301"/>
    </row>
    <row r="4" spans="1:14" ht="19.5" x14ac:dyDescent="0.25">
      <c r="A4" s="943" t="s">
        <v>669</v>
      </c>
      <c r="B4" s="943"/>
      <c r="C4" s="943"/>
      <c r="D4" s="943"/>
      <c r="E4" s="943"/>
      <c r="F4" s="943"/>
      <c r="G4" s="943"/>
      <c r="H4" s="943"/>
      <c r="I4" s="943"/>
      <c r="J4" s="943"/>
      <c r="K4" s="943"/>
      <c r="L4" s="943"/>
      <c r="M4" s="943"/>
    </row>
    <row r="5" spans="1:14" ht="19.5" x14ac:dyDescent="0.5">
      <c r="B5" s="211"/>
      <c r="C5" s="211"/>
      <c r="D5" s="19"/>
      <c r="E5" s="281"/>
      <c r="F5" s="944">
        <f>'سر برگ صفحات'!A12</f>
        <v>1399</v>
      </c>
      <c r="G5" s="944"/>
      <c r="H5" s="944"/>
      <c r="I5" s="44"/>
      <c r="J5" s="944">
        <f>'سر برگ صفحات'!A11</f>
        <v>1398</v>
      </c>
      <c r="K5" s="944"/>
      <c r="L5" s="944"/>
    </row>
    <row r="6" spans="1:14" ht="19.5" x14ac:dyDescent="0.5">
      <c r="B6" s="211"/>
      <c r="C6" s="211"/>
      <c r="D6" s="19"/>
      <c r="E6" s="31"/>
      <c r="F6" s="411" t="s">
        <v>884</v>
      </c>
      <c r="G6" s="44"/>
      <c r="H6" s="6" t="s">
        <v>108</v>
      </c>
      <c r="I6" s="44"/>
      <c r="J6" s="411" t="s">
        <v>884</v>
      </c>
      <c r="K6" s="44"/>
      <c r="L6" s="6" t="s">
        <v>108</v>
      </c>
    </row>
    <row r="7" spans="1:14" ht="18.75" customHeight="1" x14ac:dyDescent="0.5">
      <c r="B7" s="211"/>
      <c r="C7" s="211"/>
      <c r="D7" s="19"/>
      <c r="E7" s="31"/>
      <c r="F7" s="320"/>
      <c r="G7" s="44"/>
      <c r="H7" s="314" t="s">
        <v>27</v>
      </c>
      <c r="I7" s="44"/>
      <c r="J7" s="320"/>
      <c r="K7" s="269"/>
      <c r="L7" s="314" t="s">
        <v>27</v>
      </c>
    </row>
    <row r="8" spans="1:14" ht="19.5" x14ac:dyDescent="0.5">
      <c r="B8" s="939" t="s">
        <v>876</v>
      </c>
      <c r="C8" s="939"/>
      <c r="D8" s="939"/>
      <c r="E8" s="31"/>
      <c r="F8" s="320"/>
      <c r="G8" s="44"/>
      <c r="H8" s="320"/>
      <c r="I8" s="44"/>
      <c r="J8" s="320"/>
      <c r="K8" s="269"/>
      <c r="L8" s="320"/>
    </row>
    <row r="9" spans="1:14" ht="19.5" x14ac:dyDescent="0.5">
      <c r="B9" s="211"/>
      <c r="C9" s="939" t="s">
        <v>952</v>
      </c>
      <c r="D9" s="939"/>
      <c r="E9" s="31"/>
      <c r="F9" s="320"/>
      <c r="G9" s="44"/>
      <c r="H9" s="320"/>
      <c r="I9" s="44"/>
      <c r="J9" s="320"/>
      <c r="K9" s="269"/>
      <c r="L9" s="320"/>
    </row>
    <row r="10" spans="1:14" ht="19.5" x14ac:dyDescent="0.5">
      <c r="B10" s="211"/>
      <c r="C10" s="211"/>
      <c r="D10" s="523" t="s">
        <v>879</v>
      </c>
      <c r="E10" s="31"/>
      <c r="F10" s="4"/>
      <c r="G10" s="407"/>
      <c r="H10" s="4"/>
      <c r="I10" s="407"/>
      <c r="J10" s="4"/>
      <c r="K10" s="14"/>
      <c r="L10" s="316"/>
    </row>
    <row r="11" spans="1:14" ht="19.5" x14ac:dyDescent="0.5">
      <c r="B11" s="211"/>
      <c r="C11" s="211"/>
      <c r="D11" s="523" t="s">
        <v>881</v>
      </c>
      <c r="E11" s="31"/>
      <c r="F11" s="4"/>
      <c r="G11" s="407"/>
      <c r="H11" s="4"/>
      <c r="I11" s="407"/>
      <c r="J11" s="4"/>
      <c r="K11" s="14"/>
      <c r="L11" s="316"/>
    </row>
    <row r="12" spans="1:14" ht="19.5" x14ac:dyDescent="0.5">
      <c r="B12" s="211"/>
      <c r="D12" s="62" t="s">
        <v>253</v>
      </c>
      <c r="E12" s="31"/>
      <c r="F12" s="320"/>
      <c r="G12" s="44"/>
      <c r="H12" s="322"/>
      <c r="I12" s="44"/>
      <c r="J12" s="320"/>
      <c r="K12" s="14"/>
      <c r="L12" s="213"/>
    </row>
    <row r="13" spans="1:14" x14ac:dyDescent="0.45">
      <c r="B13" s="211"/>
      <c r="E13" s="31"/>
      <c r="F13" s="316"/>
      <c r="G13" s="269"/>
      <c r="H13" s="303">
        <f>SUM(H10:H12)</f>
        <v>0</v>
      </c>
      <c r="I13" s="269"/>
      <c r="J13" s="316"/>
      <c r="K13" s="269"/>
      <c r="L13" s="303">
        <f>SUM(L10:L12)</f>
        <v>0</v>
      </c>
    </row>
    <row r="14" spans="1:14" ht="19.5" x14ac:dyDescent="0.5">
      <c r="B14" s="211"/>
      <c r="C14" s="940" t="s">
        <v>877</v>
      </c>
      <c r="D14" s="940"/>
      <c r="E14" s="31"/>
      <c r="F14" s="320"/>
      <c r="G14" s="44"/>
      <c r="H14" s="320"/>
      <c r="I14" s="44"/>
      <c r="J14" s="320"/>
      <c r="K14" s="269"/>
      <c r="L14" s="320"/>
    </row>
    <row r="15" spans="1:14" ht="19.5" x14ac:dyDescent="0.5">
      <c r="B15" s="211"/>
      <c r="D15" s="747" t="s">
        <v>882</v>
      </c>
      <c r="E15" s="31"/>
      <c r="F15" s="4"/>
      <c r="G15" s="407"/>
      <c r="H15" s="4"/>
      <c r="I15" s="407"/>
      <c r="J15" s="4"/>
      <c r="K15" s="14"/>
      <c r="L15" s="316"/>
    </row>
    <row r="16" spans="1:14" ht="19.5" x14ac:dyDescent="0.5">
      <c r="B16" s="211"/>
      <c r="D16" s="747" t="s">
        <v>881</v>
      </c>
      <c r="E16" s="31"/>
      <c r="F16" s="4"/>
      <c r="G16" s="407"/>
      <c r="H16" s="4"/>
      <c r="I16" s="407"/>
      <c r="J16" s="4"/>
      <c r="K16" s="14"/>
      <c r="L16" s="316"/>
    </row>
    <row r="17" spans="2:14" ht="19.5" x14ac:dyDescent="0.5">
      <c r="B17" s="211"/>
      <c r="D17" s="62" t="s">
        <v>253</v>
      </c>
      <c r="E17" s="31"/>
      <c r="F17" s="320"/>
      <c r="G17" s="44"/>
      <c r="H17" s="322"/>
      <c r="I17" s="44"/>
      <c r="J17" s="320"/>
      <c r="K17" s="14"/>
      <c r="L17" s="213"/>
    </row>
    <row r="18" spans="2:14" x14ac:dyDescent="0.45">
      <c r="B18" s="211"/>
      <c r="E18" s="31"/>
      <c r="F18" s="316"/>
      <c r="G18" s="269"/>
      <c r="H18" s="303">
        <f>SUM(H15:H17)</f>
        <v>0</v>
      </c>
      <c r="I18" s="269"/>
      <c r="J18" s="316"/>
      <c r="K18" s="269"/>
      <c r="L18" s="303">
        <f>SUM(L15:L17)</f>
        <v>0</v>
      </c>
    </row>
    <row r="19" spans="2:14" s="104" customFormat="1" ht="19.5" x14ac:dyDescent="0.5">
      <c r="B19" s="304"/>
      <c r="C19" s="940" t="s">
        <v>878</v>
      </c>
      <c r="D19" s="940"/>
      <c r="E19" s="40"/>
      <c r="F19" s="320"/>
      <c r="G19" s="44"/>
      <c r="H19" s="320"/>
      <c r="I19" s="44"/>
      <c r="J19" s="320"/>
      <c r="K19" s="224"/>
      <c r="L19" s="226"/>
      <c r="M19" s="397"/>
      <c r="N19" s="117"/>
    </row>
    <row r="20" spans="2:14" s="104" customFormat="1" ht="19.5" x14ac:dyDescent="0.5">
      <c r="B20" s="304"/>
      <c r="C20" s="115"/>
      <c r="D20" s="26" t="s">
        <v>948</v>
      </c>
      <c r="E20" s="40"/>
      <c r="F20" s="320"/>
      <c r="G20" s="44"/>
      <c r="H20" s="320"/>
      <c r="I20" s="44"/>
      <c r="J20" s="320"/>
      <c r="K20" s="224"/>
      <c r="L20" s="226"/>
      <c r="M20" s="397"/>
      <c r="N20" s="117"/>
    </row>
    <row r="21" spans="2:14" s="104" customFormat="1" ht="19.5" x14ac:dyDescent="0.45">
      <c r="B21" s="304"/>
      <c r="C21" s="115"/>
      <c r="D21" s="26" t="s">
        <v>949</v>
      </c>
      <c r="E21" s="40"/>
      <c r="F21" s="226"/>
      <c r="G21" s="315"/>
      <c r="H21" s="226"/>
      <c r="I21" s="315"/>
      <c r="J21" s="320"/>
      <c r="K21" s="224"/>
      <c r="L21" s="226"/>
      <c r="M21" s="397"/>
      <c r="N21" s="117"/>
    </row>
    <row r="22" spans="2:14" s="104" customFormat="1" ht="19.5" x14ac:dyDescent="0.5">
      <c r="B22" s="305"/>
      <c r="C22" s="811"/>
      <c r="D22" s="812" t="s">
        <v>253</v>
      </c>
      <c r="E22" s="306"/>
      <c r="F22" s="320"/>
      <c r="G22" s="44"/>
      <c r="H22" s="213">
        <f>H13+H18+H21+H20</f>
        <v>0</v>
      </c>
      <c r="I22" s="44"/>
      <c r="J22" s="320"/>
      <c r="K22" s="44"/>
      <c r="L22" s="320">
        <f>L13+L18+L21+L20</f>
        <v>0</v>
      </c>
      <c r="M22" s="397"/>
      <c r="N22" s="117"/>
    </row>
    <row r="23" spans="2:14" s="104" customFormat="1" ht="19.5" x14ac:dyDescent="0.5">
      <c r="B23" s="305"/>
      <c r="C23" s="811"/>
      <c r="D23" s="812"/>
      <c r="E23" s="306"/>
      <c r="F23" s="772"/>
      <c r="G23" s="773"/>
      <c r="H23" s="303">
        <f>SUM(H20:H22)</f>
        <v>0</v>
      </c>
      <c r="I23" s="773"/>
      <c r="J23" s="772"/>
      <c r="K23" s="773"/>
      <c r="L23" s="303">
        <f>SUM(L20:L22)</f>
        <v>0</v>
      </c>
      <c r="M23" s="397"/>
      <c r="N23" s="117"/>
    </row>
    <row r="24" spans="2:14" s="104" customFormat="1" ht="19.5" x14ac:dyDescent="0.5">
      <c r="B24" s="305"/>
      <c r="C24" s="940" t="s">
        <v>951</v>
      </c>
      <c r="D24" s="940"/>
      <c r="E24" s="306"/>
      <c r="F24" s="772"/>
      <c r="G24" s="773"/>
      <c r="H24" s="772"/>
      <c r="I24" s="773"/>
      <c r="J24" s="772"/>
      <c r="K24" s="773"/>
      <c r="L24" s="772"/>
      <c r="M24" s="397"/>
      <c r="N24" s="117"/>
    </row>
    <row r="25" spans="2:14" s="104" customFormat="1" ht="19.5" x14ac:dyDescent="0.5">
      <c r="B25" s="305"/>
      <c r="C25" s="811"/>
      <c r="D25" s="812" t="s">
        <v>950</v>
      </c>
      <c r="E25" s="306"/>
      <c r="F25" s="772"/>
      <c r="G25" s="773"/>
      <c r="H25" s="772"/>
      <c r="I25" s="773"/>
      <c r="J25" s="772"/>
      <c r="K25" s="773"/>
      <c r="L25" s="772"/>
      <c r="M25" s="397"/>
      <c r="N25" s="117"/>
    </row>
    <row r="26" spans="2:14" s="104" customFormat="1" ht="19.5" x14ac:dyDescent="0.5">
      <c r="B26" s="305"/>
      <c r="C26" s="305"/>
      <c r="D26" s="524" t="s">
        <v>883</v>
      </c>
      <c r="E26" s="306"/>
      <c r="F26" s="772"/>
      <c r="G26" s="773"/>
      <c r="H26" s="772"/>
      <c r="I26" s="773"/>
      <c r="J26" s="772"/>
      <c r="K26" s="773"/>
      <c r="L26" s="772"/>
      <c r="M26" s="397"/>
      <c r="N26" s="117"/>
    </row>
    <row r="27" spans="2:14" s="104" customFormat="1" x14ac:dyDescent="0.45">
      <c r="B27" s="304"/>
      <c r="C27" s="304"/>
      <c r="D27" s="524" t="s">
        <v>253</v>
      </c>
      <c r="E27" s="41"/>
      <c r="F27" s="314"/>
      <c r="G27" s="224"/>
      <c r="H27" s="232">
        <f>J50</f>
        <v>0</v>
      </c>
      <c r="I27" s="224"/>
      <c r="J27" s="314"/>
      <c r="K27" s="224"/>
      <c r="L27" s="232">
        <f>L50</f>
        <v>0</v>
      </c>
      <c r="M27" s="397"/>
      <c r="N27" s="117"/>
    </row>
    <row r="28" spans="2:14" s="104" customFormat="1" x14ac:dyDescent="0.45">
      <c r="B28" s="304"/>
      <c r="C28" s="304"/>
      <c r="D28" s="524"/>
      <c r="E28" s="41"/>
      <c r="F28" s="771"/>
      <c r="G28" s="224"/>
      <c r="H28" s="303">
        <f>SUM(H25:H27)</f>
        <v>0</v>
      </c>
      <c r="I28" s="224"/>
      <c r="J28" s="771"/>
      <c r="K28" s="224"/>
      <c r="L28" s="303">
        <f>SUM(L25:L27)</f>
        <v>0</v>
      </c>
      <c r="M28" s="397"/>
      <c r="N28" s="117"/>
    </row>
    <row r="29" spans="2:14" s="104" customFormat="1" ht="19.5" x14ac:dyDescent="0.45">
      <c r="B29" s="304"/>
      <c r="C29" s="304"/>
      <c r="D29" s="940" t="s">
        <v>880</v>
      </c>
      <c r="E29" s="940"/>
      <c r="F29" s="771"/>
      <c r="G29" s="224"/>
      <c r="H29" s="771"/>
      <c r="I29" s="224"/>
      <c r="J29" s="771"/>
      <c r="K29" s="224"/>
      <c r="L29" s="771"/>
      <c r="M29" s="397"/>
      <c r="N29" s="117"/>
    </row>
    <row r="30" spans="2:14" s="104" customFormat="1" x14ac:dyDescent="0.45">
      <c r="B30" s="304"/>
      <c r="C30" s="304"/>
      <c r="D30" s="524"/>
      <c r="E30" s="41"/>
      <c r="F30" s="771"/>
      <c r="G30" s="224"/>
      <c r="H30" s="771">
        <f>J50</f>
        <v>0</v>
      </c>
      <c r="I30" s="224"/>
      <c r="J30" s="771"/>
      <c r="K30" s="224"/>
      <c r="L30" s="771">
        <f>L50</f>
        <v>0</v>
      </c>
      <c r="M30" s="397"/>
      <c r="N30" s="117"/>
    </row>
    <row r="31" spans="2:14" s="104" customFormat="1" ht="20.25" thickBot="1" x14ac:dyDescent="0.5">
      <c r="B31" s="121"/>
      <c r="C31" s="121"/>
      <c r="D31" s="214"/>
      <c r="E31" s="307"/>
      <c r="F31" s="226"/>
      <c r="G31" s="315"/>
      <c r="H31" s="308">
        <f>H28+H23+H18+H13</f>
        <v>0</v>
      </c>
      <c r="I31" s="315"/>
      <c r="J31" s="226"/>
      <c r="K31" s="315"/>
      <c r="L31" s="308">
        <f>L28+L23+L18+L13</f>
        <v>0</v>
      </c>
      <c r="M31" s="397"/>
      <c r="N31" s="117"/>
    </row>
    <row r="32" spans="2:14" s="104" customFormat="1" ht="20.25" thickTop="1" x14ac:dyDescent="0.5">
      <c r="B32" s="304"/>
      <c r="C32" s="304"/>
      <c r="D32" s="309"/>
      <c r="E32" s="226"/>
      <c r="F32" s="946"/>
      <c r="G32" s="946"/>
      <c r="H32" s="946"/>
      <c r="I32" s="946"/>
      <c r="J32" s="946"/>
      <c r="K32" s="946"/>
      <c r="L32" s="946"/>
      <c r="M32" s="397"/>
      <c r="N32" s="117"/>
    </row>
    <row r="33" spans="1:20" s="104" customFormat="1" ht="19.5" x14ac:dyDescent="0.5">
      <c r="B33" s="304"/>
      <c r="C33" s="304"/>
      <c r="D33" s="309"/>
      <c r="E33" s="226"/>
      <c r="F33" s="825"/>
      <c r="G33" s="825"/>
      <c r="H33" s="825"/>
      <c r="I33" s="825"/>
      <c r="J33" s="825"/>
      <c r="K33" s="825"/>
      <c r="L33" s="825"/>
      <c r="M33" s="397"/>
      <c r="N33" s="117"/>
    </row>
    <row r="34" spans="1:20" ht="19.5" x14ac:dyDescent="0.25">
      <c r="A34" s="87" t="s">
        <v>1047</v>
      </c>
      <c r="B34" s="940" t="s">
        <v>955</v>
      </c>
      <c r="C34" s="940"/>
      <c r="D34" s="940"/>
      <c r="E34" s="940"/>
      <c r="F34" s="940"/>
      <c r="G34" s="940"/>
      <c r="H34" s="940"/>
      <c r="I34" s="940"/>
      <c r="J34" s="940"/>
      <c r="K34" s="940"/>
      <c r="L34" s="940"/>
      <c r="M34" s="940"/>
    </row>
    <row r="35" spans="1:20" ht="30" x14ac:dyDescent="0.45">
      <c r="A35" s="31"/>
      <c r="B35" s="211"/>
      <c r="C35" s="211"/>
      <c r="D35" s="826"/>
      <c r="E35" s="31"/>
      <c r="F35" s="411" t="s">
        <v>110</v>
      </c>
      <c r="G35" s="410"/>
      <c r="H35" s="411" t="s">
        <v>111</v>
      </c>
      <c r="I35" s="410"/>
      <c r="J35" s="411" t="s">
        <v>110</v>
      </c>
      <c r="K35" s="410"/>
      <c r="L35" s="411" t="s">
        <v>111</v>
      </c>
    </row>
    <row r="36" spans="1:20" s="104" customFormat="1" ht="20.25" customHeight="1" x14ac:dyDescent="0.5">
      <c r="A36" s="40"/>
      <c r="B36" s="304"/>
      <c r="C36" s="304"/>
      <c r="D36" s="748"/>
      <c r="E36" s="40"/>
      <c r="F36" s="821" t="s">
        <v>27</v>
      </c>
      <c r="G36" s="825"/>
      <c r="H36" s="824"/>
      <c r="I36" s="825"/>
      <c r="J36" s="821" t="s">
        <v>27</v>
      </c>
      <c r="K36" s="825"/>
      <c r="L36" s="824"/>
      <c r="M36" s="397"/>
      <c r="N36" s="117"/>
    </row>
    <row r="37" spans="1:20" s="104" customFormat="1" ht="31.5" x14ac:dyDescent="0.5">
      <c r="A37" s="40"/>
      <c r="B37" s="304"/>
      <c r="C37" s="304"/>
      <c r="D37" s="748" t="s">
        <v>956</v>
      </c>
      <c r="E37" s="40"/>
      <c r="F37" s="824">
        <f>H31</f>
        <v>0</v>
      </c>
      <c r="G37" s="825"/>
      <c r="H37" s="824"/>
      <c r="I37" s="825"/>
      <c r="J37" s="824">
        <f>L31</f>
        <v>0</v>
      </c>
      <c r="K37" s="825"/>
      <c r="L37" s="824"/>
      <c r="M37" s="397"/>
      <c r="N37" s="117"/>
    </row>
    <row r="38" spans="1:20" s="104" customFormat="1" ht="31.5" x14ac:dyDescent="0.5">
      <c r="A38" s="40"/>
      <c r="B38" s="304"/>
      <c r="C38" s="304"/>
      <c r="D38" s="748" t="s">
        <v>957</v>
      </c>
      <c r="E38" s="40"/>
      <c r="G38" s="825"/>
      <c r="H38" s="824"/>
      <c r="I38" s="825"/>
      <c r="K38" s="825"/>
      <c r="L38" s="824"/>
      <c r="M38" s="397"/>
      <c r="N38" s="117"/>
    </row>
    <row r="39" spans="1:20" s="104" customFormat="1" ht="43.5" customHeight="1" x14ac:dyDescent="0.5">
      <c r="A39" s="40"/>
      <c r="B39" s="304"/>
      <c r="C39" s="304"/>
      <c r="D39" s="748" t="s">
        <v>958</v>
      </c>
      <c r="E39" s="40"/>
      <c r="F39" s="824"/>
      <c r="G39" s="825"/>
      <c r="H39" s="824"/>
      <c r="I39" s="825"/>
      <c r="J39" s="824"/>
      <c r="K39" s="825"/>
      <c r="L39" s="824"/>
      <c r="M39" s="397"/>
      <c r="N39" s="117"/>
    </row>
    <row r="40" spans="1:20" s="104" customFormat="1" ht="43.5" customHeight="1" x14ac:dyDescent="0.5">
      <c r="A40" s="40"/>
      <c r="B40" s="304"/>
      <c r="C40" s="304"/>
      <c r="D40" s="748"/>
      <c r="E40" s="40"/>
      <c r="F40" s="824"/>
      <c r="G40" s="825"/>
      <c r="H40" s="824"/>
      <c r="I40" s="825"/>
      <c r="J40" s="824"/>
      <c r="K40" s="825"/>
      <c r="L40" s="824"/>
      <c r="M40" s="397"/>
      <c r="N40" s="117"/>
    </row>
    <row r="41" spans="1:20" s="104" customFormat="1" ht="43.5" customHeight="1" thickBot="1" x14ac:dyDescent="0.55000000000000004">
      <c r="A41" s="40"/>
      <c r="B41" s="304"/>
      <c r="C41" s="304"/>
      <c r="D41" s="61" t="s">
        <v>253</v>
      </c>
      <c r="E41" s="40"/>
      <c r="F41" s="841">
        <f>F37</f>
        <v>0</v>
      </c>
      <c r="G41" s="825"/>
      <c r="H41" s="824"/>
      <c r="I41" s="825"/>
      <c r="J41" s="841">
        <f>J37</f>
        <v>0</v>
      </c>
      <c r="K41" s="825"/>
      <c r="L41" s="824"/>
      <c r="M41" s="397"/>
      <c r="N41" s="117"/>
    </row>
    <row r="42" spans="1:20" s="104" customFormat="1" ht="43.5" customHeight="1" thickTop="1" x14ac:dyDescent="0.5">
      <c r="A42" s="40"/>
      <c r="B42" s="304"/>
      <c r="C42" s="304"/>
      <c r="D42" s="61"/>
      <c r="E42" s="40"/>
      <c r="F42" s="824"/>
      <c r="G42" s="825"/>
      <c r="H42" s="824"/>
      <c r="I42" s="825"/>
      <c r="J42" s="824"/>
      <c r="K42" s="825"/>
      <c r="L42" s="824"/>
      <c r="M42" s="397"/>
      <c r="N42" s="117"/>
    </row>
    <row r="43" spans="1:20" s="104" customFormat="1" ht="43.5" customHeight="1" x14ac:dyDescent="0.5">
      <c r="A43" s="40"/>
      <c r="B43" s="304"/>
      <c r="C43" s="304"/>
      <c r="D43" s="61"/>
      <c r="E43" s="40"/>
      <c r="F43" s="824"/>
      <c r="G43" s="825"/>
      <c r="H43" s="824"/>
      <c r="I43" s="825"/>
      <c r="J43" s="824"/>
      <c r="K43" s="825"/>
      <c r="L43" s="824"/>
      <c r="M43" s="397"/>
      <c r="N43" s="117"/>
    </row>
    <row r="44" spans="1:20" s="104" customFormat="1" ht="40.5" customHeight="1" x14ac:dyDescent="0.25">
      <c r="A44" s="948" t="s">
        <v>670</v>
      </c>
      <c r="B44" s="948"/>
      <c r="C44" s="948"/>
      <c r="D44" s="948"/>
      <c r="E44" s="948"/>
      <c r="F44" s="948"/>
      <c r="G44" s="948"/>
      <c r="H44" s="948"/>
      <c r="I44" s="948"/>
      <c r="J44" s="948"/>
      <c r="K44" s="948"/>
      <c r="L44" s="948"/>
      <c r="M44" s="948"/>
      <c r="N44" s="117"/>
    </row>
    <row r="45" spans="1:20" ht="19.5" x14ac:dyDescent="0.5">
      <c r="B45" s="211"/>
      <c r="C45" s="211"/>
      <c r="D45" s="826"/>
      <c r="E45" s="822"/>
      <c r="G45" s="825"/>
      <c r="I45" s="825"/>
      <c r="J45" s="827">
        <f>'سر برگ صفحات'!A12</f>
        <v>1399</v>
      </c>
      <c r="K45" s="825"/>
      <c r="L45" s="827">
        <f>'سر برگ صفحات'!A11</f>
        <v>1398</v>
      </c>
    </row>
    <row r="46" spans="1:20" s="104" customFormat="1" ht="19.5" x14ac:dyDescent="0.5">
      <c r="B46" s="304"/>
      <c r="C46" s="304"/>
      <c r="D46" s="42"/>
      <c r="E46" s="40"/>
      <c r="F46" s="824"/>
      <c r="G46" s="825"/>
      <c r="H46" s="824"/>
      <c r="I46" s="825"/>
      <c r="J46" s="821" t="s">
        <v>27</v>
      </c>
      <c r="K46" s="825"/>
      <c r="L46" s="821" t="s">
        <v>27</v>
      </c>
      <c r="M46" s="397"/>
      <c r="N46" s="117"/>
    </row>
    <row r="47" spans="1:20" s="104" customFormat="1" ht="19.5" x14ac:dyDescent="0.5">
      <c r="B47" s="304"/>
      <c r="C47" s="304"/>
      <c r="D47" s="328"/>
      <c r="E47" s="40"/>
      <c r="F47" s="25"/>
      <c r="G47" s="408"/>
      <c r="H47" s="25"/>
      <c r="I47" s="825"/>
      <c r="J47" s="25"/>
      <c r="K47" s="825"/>
      <c r="L47" s="25"/>
      <c r="M47" s="397"/>
      <c r="N47" s="117"/>
      <c r="O47" s="117"/>
      <c r="P47" s="117"/>
      <c r="Q47" s="117"/>
      <c r="R47" s="117"/>
      <c r="S47" s="117"/>
      <c r="T47" s="117"/>
    </row>
    <row r="48" spans="1:20" s="104" customFormat="1" ht="19.5" x14ac:dyDescent="0.5">
      <c r="B48" s="304"/>
      <c r="C48" s="304"/>
      <c r="D48" s="328"/>
      <c r="E48" s="40"/>
      <c r="F48" s="25"/>
      <c r="G48" s="408"/>
      <c r="H48" s="25"/>
      <c r="I48" s="44"/>
      <c r="J48" s="25"/>
      <c r="K48" s="44"/>
      <c r="L48" s="25"/>
      <c r="M48" s="397"/>
      <c r="N48" s="117"/>
      <c r="O48" s="117"/>
      <c r="P48" s="117"/>
      <c r="Q48" s="117"/>
      <c r="R48" s="117"/>
      <c r="S48" s="117"/>
      <c r="T48" s="117"/>
    </row>
    <row r="49" spans="1:20" s="104" customFormat="1" ht="19.5" x14ac:dyDescent="0.5">
      <c r="B49" s="304"/>
      <c r="C49" s="304"/>
      <c r="D49" s="525"/>
      <c r="E49" s="40"/>
      <c r="F49" s="25"/>
      <c r="G49" s="408"/>
      <c r="H49" s="25"/>
      <c r="I49" s="44"/>
      <c r="J49" s="322"/>
      <c r="K49" s="44"/>
      <c r="L49" s="322"/>
      <c r="M49" s="397"/>
      <c r="N49" s="117"/>
      <c r="O49" s="117"/>
      <c r="P49" s="117"/>
      <c r="Q49" s="117"/>
      <c r="R49" s="117"/>
      <c r="S49" s="117"/>
      <c r="T49" s="117"/>
    </row>
    <row r="50" spans="1:20" s="104" customFormat="1" ht="20.25" thickBot="1" x14ac:dyDescent="0.55000000000000004">
      <c r="B50" s="304"/>
      <c r="C50" s="304"/>
      <c r="D50" s="42"/>
      <c r="E50" s="40"/>
      <c r="F50" s="320"/>
      <c r="G50" s="44"/>
      <c r="H50" s="320"/>
      <c r="I50" s="44"/>
      <c r="J50" s="7">
        <f>SUM(J47:J49)</f>
        <v>0</v>
      </c>
      <c r="K50" s="44"/>
      <c r="L50" s="7">
        <f>SUM(L47:L49)</f>
        <v>0</v>
      </c>
      <c r="M50" s="397"/>
      <c r="N50" s="117"/>
    </row>
    <row r="51" spans="1:20" s="104" customFormat="1" ht="20.25" thickTop="1" x14ac:dyDescent="0.5">
      <c r="B51" s="304"/>
      <c r="C51" s="304"/>
      <c r="D51" s="42"/>
      <c r="E51" s="40"/>
      <c r="F51" s="320"/>
      <c r="G51" s="44"/>
      <c r="H51" s="320"/>
      <c r="I51" s="44"/>
      <c r="J51" s="320"/>
      <c r="K51" s="44"/>
      <c r="L51" s="320"/>
      <c r="M51" s="397"/>
      <c r="N51" s="117"/>
    </row>
    <row r="52" spans="1:20" s="104" customFormat="1" x14ac:dyDescent="0.25">
      <c r="A52" s="947">
        <v>17</v>
      </c>
      <c r="B52" s="947"/>
      <c r="C52" s="947"/>
      <c r="D52" s="947"/>
      <c r="E52" s="947"/>
      <c r="F52" s="947"/>
      <c r="G52" s="947"/>
      <c r="H52" s="947"/>
      <c r="I52" s="947"/>
      <c r="J52" s="947"/>
      <c r="K52" s="947"/>
      <c r="L52" s="947"/>
      <c r="M52" s="947"/>
      <c r="N52" s="117"/>
    </row>
    <row r="53" spans="1:20" s="104" customFormat="1" ht="19.5" x14ac:dyDescent="0.5">
      <c r="B53" s="304"/>
      <c r="C53" s="304"/>
      <c r="D53" s="42"/>
      <c r="E53" s="40"/>
      <c r="F53" s="226"/>
      <c r="G53" s="315"/>
      <c r="H53" s="226"/>
      <c r="I53" s="44"/>
      <c r="J53" s="226"/>
      <c r="K53" s="315"/>
      <c r="L53" s="226"/>
      <c r="M53" s="397"/>
      <c r="N53" s="117"/>
    </row>
    <row r="54" spans="1:20" s="104" customFormat="1" ht="19.5" x14ac:dyDescent="0.5">
      <c r="B54" s="304"/>
      <c r="C54" s="304"/>
      <c r="D54" s="42"/>
      <c r="E54" s="40"/>
      <c r="F54" s="320"/>
      <c r="G54" s="44"/>
      <c r="H54" s="320"/>
      <c r="I54" s="44"/>
      <c r="J54" s="320"/>
      <c r="K54" s="44"/>
      <c r="L54" s="320"/>
      <c r="M54" s="397"/>
      <c r="N54" s="117"/>
    </row>
    <row r="55" spans="1:20" s="104" customFormat="1" ht="19.5" x14ac:dyDescent="0.5">
      <c r="B55" s="304"/>
      <c r="C55" s="304"/>
      <c r="D55" s="42"/>
      <c r="E55" s="40"/>
      <c r="F55" s="320"/>
      <c r="G55" s="44"/>
      <c r="H55" s="320"/>
      <c r="I55" s="44"/>
      <c r="J55" s="320"/>
      <c r="K55" s="44"/>
      <c r="L55" s="320"/>
      <c r="M55" s="397"/>
      <c r="N55" s="117"/>
    </row>
    <row r="56" spans="1:20" s="104" customFormat="1" ht="19.5" x14ac:dyDescent="0.5">
      <c r="B56" s="304"/>
      <c r="C56" s="304"/>
      <c r="D56" s="42"/>
      <c r="E56" s="40"/>
      <c r="F56" s="320"/>
      <c r="G56" s="44"/>
      <c r="H56" s="320"/>
      <c r="I56" s="44"/>
      <c r="J56" s="320"/>
      <c r="K56" s="44"/>
      <c r="L56" s="320"/>
      <c r="M56" s="397"/>
      <c r="N56" s="117"/>
    </row>
    <row r="57" spans="1:20" s="104" customFormat="1" ht="19.5" x14ac:dyDescent="0.5">
      <c r="B57" s="304"/>
      <c r="C57" s="304"/>
      <c r="D57" s="42"/>
      <c r="E57" s="40"/>
      <c r="F57" s="320"/>
      <c r="G57" s="44"/>
      <c r="H57" s="320"/>
      <c r="I57" s="44"/>
      <c r="J57" s="320"/>
      <c r="K57" s="44"/>
      <c r="L57" s="320"/>
      <c r="M57" s="397"/>
      <c r="N57" s="310"/>
    </row>
    <row r="58" spans="1:20" s="104" customFormat="1" ht="19.5" x14ac:dyDescent="0.5">
      <c r="B58" s="304"/>
      <c r="C58" s="304"/>
      <c r="D58" s="42"/>
      <c r="E58" s="40"/>
      <c r="F58" s="320"/>
      <c r="G58" s="44"/>
      <c r="H58" s="320"/>
      <c r="I58" s="44"/>
      <c r="J58" s="320"/>
      <c r="K58" s="44"/>
      <c r="L58" s="320"/>
      <c r="M58" s="397"/>
      <c r="N58" s="310"/>
    </row>
    <row r="59" spans="1:20" s="104" customFormat="1" ht="19.5" x14ac:dyDescent="0.5">
      <c r="B59" s="304"/>
      <c r="C59" s="304"/>
      <c r="D59" s="42"/>
      <c r="E59" s="40"/>
      <c r="F59" s="320"/>
      <c r="G59" s="44"/>
      <c r="H59" s="320"/>
      <c r="I59" s="44"/>
      <c r="J59" s="320"/>
      <c r="K59" s="44"/>
      <c r="L59" s="320"/>
      <c r="M59" s="397"/>
      <c r="N59" s="310"/>
    </row>
    <row r="60" spans="1:20" s="104" customFormat="1" ht="19.5" x14ac:dyDescent="0.5">
      <c r="B60" s="304"/>
      <c r="C60" s="304"/>
      <c r="D60" s="42"/>
      <c r="E60" s="40"/>
      <c r="F60" s="320"/>
      <c r="G60" s="44"/>
      <c r="H60" s="320"/>
      <c r="I60" s="44"/>
      <c r="J60" s="320"/>
      <c r="K60" s="44"/>
      <c r="L60" s="320"/>
      <c r="M60" s="397"/>
      <c r="N60" s="310"/>
    </row>
    <row r="61" spans="1:20" s="104" customFormat="1" ht="19.5" x14ac:dyDescent="0.5">
      <c r="B61" s="304"/>
      <c r="C61" s="304"/>
      <c r="D61" s="42"/>
      <c r="E61" s="40"/>
      <c r="F61" s="320"/>
      <c r="G61" s="44"/>
      <c r="H61" s="320"/>
      <c r="I61" s="44"/>
      <c r="J61" s="320"/>
      <c r="K61" s="44"/>
      <c r="L61" s="320"/>
      <c r="M61" s="397"/>
      <c r="N61" s="310"/>
    </row>
    <row r="62" spans="1:20" s="104" customFormat="1" ht="19.5" x14ac:dyDescent="0.5">
      <c r="B62" s="304"/>
      <c r="C62" s="304"/>
      <c r="D62" s="42"/>
      <c r="E62" s="40"/>
      <c r="F62" s="320"/>
      <c r="G62" s="44"/>
      <c r="H62" s="320"/>
      <c r="I62" s="44"/>
      <c r="J62" s="320"/>
      <c r="K62" s="44"/>
      <c r="L62" s="320"/>
      <c r="M62" s="397"/>
      <c r="N62" s="310"/>
    </row>
    <row r="63" spans="1:20" s="104" customFormat="1" ht="19.5" x14ac:dyDescent="0.5">
      <c r="B63" s="304"/>
      <c r="C63" s="304"/>
      <c r="D63" s="42"/>
      <c r="E63" s="40"/>
      <c r="F63" s="320"/>
      <c r="G63" s="44"/>
      <c r="H63" s="320"/>
      <c r="I63" s="44"/>
      <c r="J63" s="320"/>
      <c r="K63" s="44"/>
      <c r="L63" s="320"/>
      <c r="M63" s="397"/>
      <c r="N63" s="117"/>
    </row>
    <row r="64" spans="1:20" s="104" customFormat="1" ht="19.5" x14ac:dyDescent="0.5">
      <c r="B64" s="304"/>
      <c r="C64" s="304"/>
      <c r="D64" s="42"/>
      <c r="E64" s="40"/>
      <c r="F64" s="320"/>
      <c r="G64" s="44"/>
      <c r="H64" s="320"/>
      <c r="I64" s="44"/>
      <c r="J64" s="320"/>
      <c r="K64" s="44"/>
      <c r="L64" s="320"/>
      <c r="M64" s="397"/>
      <c r="N64" s="117"/>
    </row>
    <row r="65" spans="2:14" s="104" customFormat="1" ht="19.5" x14ac:dyDescent="0.5">
      <c r="B65" s="304"/>
      <c r="C65" s="304"/>
      <c r="D65" s="42"/>
      <c r="E65" s="40"/>
      <c r="F65" s="320"/>
      <c r="G65" s="44"/>
      <c r="H65" s="320"/>
      <c r="I65" s="44"/>
      <c r="J65" s="320"/>
      <c r="K65" s="44"/>
      <c r="L65" s="320"/>
      <c r="M65" s="397"/>
      <c r="N65" s="117"/>
    </row>
    <row r="66" spans="2:14" s="104" customFormat="1" ht="19.5" customHeight="1" x14ac:dyDescent="0.45">
      <c r="B66" s="945">
        <f>'[1]2(5-10)'!A40:K40+1</f>
        <v>1</v>
      </c>
      <c r="C66" s="945"/>
      <c r="D66" s="945"/>
      <c r="E66" s="945"/>
      <c r="F66" s="945"/>
      <c r="G66" s="945"/>
      <c r="H66" s="945"/>
      <c r="I66" s="945"/>
      <c r="J66" s="945"/>
      <c r="K66" s="945"/>
      <c r="L66" s="945"/>
      <c r="M66" s="397"/>
      <c r="N66" s="117"/>
    </row>
    <row r="69" spans="2:14" x14ac:dyDescent="0.45">
      <c r="F69" s="311"/>
      <c r="G69" s="409"/>
      <c r="H69" s="311"/>
      <c r="J69" s="311"/>
    </row>
    <row r="70" spans="2:14" x14ac:dyDescent="0.45">
      <c r="F70" s="311"/>
      <c r="G70" s="409"/>
      <c r="H70" s="311"/>
    </row>
    <row r="71" spans="2:14" x14ac:dyDescent="0.45">
      <c r="F71" s="311"/>
      <c r="G71" s="409"/>
      <c r="H71" s="311"/>
    </row>
    <row r="72" spans="2:14" x14ac:dyDescent="0.45">
      <c r="F72" s="311"/>
      <c r="G72" s="409"/>
      <c r="H72" s="311"/>
    </row>
  </sheetData>
  <mergeCells count="17">
    <mergeCell ref="B66:L66"/>
    <mergeCell ref="F32:L32"/>
    <mergeCell ref="A52:M52"/>
    <mergeCell ref="C14:D14"/>
    <mergeCell ref="A44:M44"/>
    <mergeCell ref="B34:M34"/>
    <mergeCell ref="D29:E29"/>
    <mergeCell ref="C9:D9"/>
    <mergeCell ref="C24:D24"/>
    <mergeCell ref="C19:D19"/>
    <mergeCell ref="A1:M1"/>
    <mergeCell ref="A2:M2"/>
    <mergeCell ref="A3:M3"/>
    <mergeCell ref="B8:D8"/>
    <mergeCell ref="A4:M4"/>
    <mergeCell ref="J5:L5"/>
    <mergeCell ref="F5:H5"/>
  </mergeCells>
  <conditionalFormatting sqref="F55:L55 J54:L54 I53:I54 F54:H54 F57:L65 F47:L50 G46:I46 K46 F10:K12 J21:K21 F19:K20 G36:I38 K36:L38 J37 F37 F15:K17 F39:F41 J39:J41">
    <cfRule type="cellIs" dxfId="3" priority="10" stopIfTrue="1" operator="lessThan">
      <formula>0</formula>
    </cfRule>
  </conditionalFormatting>
  <pageMargins left="0.39370078740157483" right="1.53" top="0.39370078740157483" bottom="0.39370078740157483" header="0.31496062992125984" footer="0.31496062992125984"/>
  <pageSetup scale="91"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Q32"/>
  <sheetViews>
    <sheetView rightToLeft="1" zoomScaleNormal="100" zoomScaleSheetLayoutView="96" workbookViewId="0">
      <selection activeCell="W15" sqref="W15"/>
    </sheetView>
  </sheetViews>
  <sheetFormatPr defaultColWidth="31.28515625" defaultRowHeight="18" x14ac:dyDescent="0.25"/>
  <cols>
    <col min="1" max="1" width="1.42578125" style="32" customWidth="1"/>
    <col min="2" max="2" width="4.85546875" style="32" bestFit="1" customWidth="1"/>
    <col min="3" max="3" width="29.7109375" style="32" customWidth="1"/>
    <col min="4" max="4" width="2.28515625" style="32" customWidth="1"/>
    <col min="5" max="5" width="10.85546875" style="119" customWidth="1"/>
    <col min="6" max="6" width="0.7109375" style="119" customWidth="1"/>
    <col min="7" max="7" width="7.7109375" style="119" customWidth="1"/>
    <col min="8" max="8" width="0.7109375" style="119" customWidth="1"/>
    <col min="9" max="9" width="7.7109375" style="119" customWidth="1"/>
    <col min="10" max="10" width="0.7109375" style="119" customWidth="1"/>
    <col min="11" max="11" width="12.7109375" style="119" customWidth="1"/>
    <col min="12" max="12" width="0.7109375" style="119" customWidth="1"/>
    <col min="13" max="13" width="12.7109375" style="119" customWidth="1"/>
    <col min="14" max="14" width="1.42578125" style="311" customWidth="1"/>
    <col min="15" max="15" width="15.28515625" style="105" bestFit="1" customWidth="1"/>
    <col min="16" max="16" width="9.42578125" style="32" customWidth="1"/>
    <col min="17" max="17" width="10.28515625" style="32" bestFit="1" customWidth="1"/>
    <col min="18" max="18" width="10.7109375" style="32" customWidth="1"/>
    <col min="19" max="19" width="10.28515625" style="32" bestFit="1" customWidth="1"/>
    <col min="20" max="22" width="9" style="32" customWidth="1"/>
    <col min="23" max="23" width="10.28515625" style="32" bestFit="1" customWidth="1"/>
    <col min="24" max="252" width="9" style="32" customWidth="1"/>
    <col min="253" max="253" width="3.7109375" style="32" customWidth="1"/>
    <col min="254" max="254" width="4.85546875" style="32" customWidth="1"/>
    <col min="255" max="255" width="5.28515625" style="32" customWidth="1"/>
    <col min="256" max="16384" width="31.28515625" style="32"/>
  </cols>
  <sheetData>
    <row r="1" spans="1:17" s="49" customFormat="1" ht="21" x14ac:dyDescent="0.5">
      <c r="A1" s="941" t="str">
        <f>'سر برگ صفحات'!A1</f>
        <v>شرکت صندوق پژوهش و فناوری غیر دولتی ....(سهامی خاص)</v>
      </c>
      <c r="B1" s="941"/>
      <c r="C1" s="941"/>
      <c r="D1" s="941"/>
      <c r="E1" s="941"/>
      <c r="F1" s="941"/>
      <c r="G1" s="941"/>
      <c r="H1" s="941"/>
      <c r="I1" s="941"/>
      <c r="J1" s="941"/>
      <c r="K1" s="941"/>
      <c r="L1" s="941"/>
      <c r="M1" s="941"/>
      <c r="N1" s="941"/>
      <c r="O1" s="48"/>
      <c r="P1" s="47"/>
      <c r="Q1" s="47"/>
    </row>
    <row r="2" spans="1:17" s="49" customFormat="1" ht="21" x14ac:dyDescent="0.5">
      <c r="A2" s="941" t="str">
        <f>'سر برگ صفحات'!A14</f>
        <v>يادداشتهاي توضيحي صورت هاي مالي</v>
      </c>
      <c r="B2" s="941">
        <f>'سر برگ صفحات'!A2</f>
        <v>0</v>
      </c>
      <c r="C2" s="941"/>
      <c r="D2" s="941"/>
      <c r="E2" s="941"/>
      <c r="F2" s="941"/>
      <c r="G2" s="941"/>
      <c r="H2" s="941"/>
      <c r="I2" s="941"/>
      <c r="J2" s="941"/>
      <c r="K2" s="941"/>
      <c r="L2" s="941"/>
      <c r="M2" s="941"/>
      <c r="N2" s="941"/>
      <c r="O2" s="48"/>
      <c r="P2" s="47"/>
      <c r="Q2" s="47"/>
    </row>
    <row r="3" spans="1:17" s="49" customFormat="1" ht="21" x14ac:dyDescent="0.5">
      <c r="A3" s="941" t="str">
        <f>'سر برگ صفحات'!A3</f>
        <v>سال مالي منتهی به .. اسفند …</v>
      </c>
      <c r="B3" s="941" t="str">
        <f>'سر برگ صفحات'!A3</f>
        <v>سال مالي منتهی به .. اسفند …</v>
      </c>
      <c r="C3" s="941"/>
      <c r="D3" s="941"/>
      <c r="E3" s="941"/>
      <c r="F3" s="941"/>
      <c r="G3" s="941"/>
      <c r="H3" s="941"/>
      <c r="I3" s="941"/>
      <c r="J3" s="941"/>
      <c r="K3" s="941"/>
      <c r="L3" s="941"/>
      <c r="M3" s="941"/>
      <c r="N3" s="941"/>
      <c r="O3" s="48"/>
      <c r="P3" s="47"/>
      <c r="Q3" s="47"/>
    </row>
    <row r="4" spans="1:17" s="49" customFormat="1" ht="19.5" x14ac:dyDescent="0.5">
      <c r="B4" s="46"/>
      <c r="C4" s="46"/>
      <c r="D4" s="46"/>
      <c r="E4" s="46"/>
      <c r="F4" s="46"/>
      <c r="G4" s="46"/>
      <c r="H4" s="46"/>
      <c r="I4" s="46"/>
      <c r="J4" s="46"/>
      <c r="K4" s="46"/>
      <c r="L4" s="46"/>
      <c r="M4" s="46"/>
      <c r="N4" s="301"/>
      <c r="O4" s="48"/>
      <c r="P4" s="47"/>
      <c r="Q4" s="47"/>
    </row>
    <row r="5" spans="1:17" x14ac:dyDescent="0.25">
      <c r="B5" s="31"/>
      <c r="C5" s="31"/>
      <c r="D5" s="31"/>
      <c r="E5" s="316"/>
      <c r="F5" s="316"/>
      <c r="G5" s="316"/>
      <c r="H5" s="316"/>
      <c r="I5" s="316"/>
      <c r="J5" s="316"/>
      <c r="K5" s="316"/>
      <c r="L5" s="316"/>
      <c r="M5" s="316"/>
    </row>
    <row r="6" spans="1:17" ht="19.5" x14ac:dyDescent="0.25">
      <c r="B6" s="205" t="s">
        <v>115</v>
      </c>
      <c r="C6" s="939" t="s">
        <v>116</v>
      </c>
      <c r="D6" s="939"/>
      <c r="E6" s="939"/>
      <c r="F6" s="939"/>
      <c r="G6" s="939"/>
      <c r="H6" s="939"/>
      <c r="I6" s="939"/>
      <c r="J6" s="939"/>
      <c r="K6" s="939"/>
      <c r="L6" s="939"/>
      <c r="M6" s="939"/>
      <c r="N6" s="939"/>
    </row>
    <row r="7" spans="1:17" ht="19.5" x14ac:dyDescent="0.25">
      <c r="B7" s="31"/>
      <c r="C7" s="325"/>
      <c r="D7" s="316"/>
      <c r="E7" s="950">
        <f>'سر برگ صفحات'!A12</f>
        <v>1399</v>
      </c>
      <c r="F7" s="950"/>
      <c r="G7" s="950"/>
      <c r="H7" s="950"/>
      <c r="I7" s="950"/>
      <c r="J7" s="950"/>
      <c r="K7" s="950"/>
      <c r="L7" s="320"/>
      <c r="M7" s="321">
        <f>'سر برگ صفحات'!A11</f>
        <v>1398</v>
      </c>
    </row>
    <row r="8" spans="1:17" s="412" customFormat="1" ht="45" x14ac:dyDescent="0.25">
      <c r="B8" s="413"/>
      <c r="C8" s="414"/>
      <c r="D8" s="413"/>
      <c r="E8" s="415" t="s">
        <v>110</v>
      </c>
      <c r="F8" s="416"/>
      <c r="G8" s="415" t="s">
        <v>942</v>
      </c>
      <c r="H8" s="416"/>
      <c r="I8" s="415" t="s">
        <v>118</v>
      </c>
      <c r="J8" s="416"/>
      <c r="K8" s="415" t="s">
        <v>119</v>
      </c>
      <c r="L8" s="416"/>
      <c r="M8" s="415" t="s">
        <v>119</v>
      </c>
      <c r="N8" s="417"/>
      <c r="O8" s="418"/>
    </row>
    <row r="9" spans="1:17" s="412" customFormat="1" ht="28.5" x14ac:dyDescent="0.25">
      <c r="B9" s="413"/>
      <c r="C9" s="433"/>
      <c r="D9" s="413"/>
      <c r="E9" s="452" t="s">
        <v>27</v>
      </c>
      <c r="F9" s="452"/>
      <c r="G9" s="452" t="s">
        <v>27</v>
      </c>
      <c r="H9" s="452"/>
      <c r="I9" s="452" t="s">
        <v>27</v>
      </c>
      <c r="J9" s="452"/>
      <c r="K9" s="452"/>
      <c r="L9" s="433"/>
      <c r="M9" s="452"/>
      <c r="N9" s="417"/>
      <c r="O9" s="418"/>
    </row>
    <row r="10" spans="1:17" ht="19.5" x14ac:dyDescent="0.25">
      <c r="B10" s="31"/>
      <c r="C10" s="334" t="s">
        <v>885</v>
      </c>
      <c r="D10" s="31"/>
      <c r="E10" s="320"/>
      <c r="F10" s="320"/>
      <c r="G10" s="320"/>
      <c r="H10" s="320"/>
      <c r="I10" s="320"/>
      <c r="J10" s="320"/>
      <c r="K10" s="320"/>
      <c r="L10" s="316"/>
      <c r="M10" s="320"/>
    </row>
    <row r="11" spans="1:17" ht="19.5" x14ac:dyDescent="0.25">
      <c r="B11" s="31"/>
      <c r="C11" s="419" t="str">
        <f>'5'!C9:D9</f>
        <v>تسهیلات  و خطوط اعتباری:</v>
      </c>
      <c r="D11" s="31"/>
      <c r="E11" s="4"/>
      <c r="F11" s="4"/>
      <c r="G11" s="4"/>
      <c r="H11" s="4"/>
      <c r="I11" s="4"/>
      <c r="J11" s="4"/>
      <c r="K11" s="4"/>
      <c r="L11" s="212"/>
      <c r="M11" s="316"/>
    </row>
    <row r="12" spans="1:17" ht="19.5" x14ac:dyDescent="0.25">
      <c r="B12" s="31"/>
      <c r="C12" s="748" t="str">
        <f>'5'!C14:D14</f>
        <v>ضمانت نامه:</v>
      </c>
      <c r="D12" s="31"/>
      <c r="E12" s="4"/>
      <c r="F12" s="4"/>
      <c r="G12" s="4"/>
      <c r="H12" s="4"/>
      <c r="I12" s="4"/>
      <c r="J12" s="4"/>
      <c r="K12" s="4"/>
      <c r="L12" s="212"/>
      <c r="M12" s="316"/>
    </row>
    <row r="13" spans="1:17" ht="19.5" x14ac:dyDescent="0.25">
      <c r="B13" s="31"/>
      <c r="C13" s="61" t="s">
        <v>953</v>
      </c>
      <c r="D13" s="31"/>
      <c r="E13" s="802"/>
      <c r="F13" s="802"/>
      <c r="G13" s="802"/>
      <c r="H13" s="802"/>
      <c r="I13" s="802"/>
      <c r="J13" s="802"/>
      <c r="K13" s="802"/>
      <c r="L13" s="800"/>
      <c r="M13" s="226"/>
    </row>
    <row r="14" spans="1:17" ht="19.5" x14ac:dyDescent="0.25">
      <c r="B14" s="31"/>
      <c r="C14" s="61" t="s">
        <v>954</v>
      </c>
      <c r="D14" s="31"/>
      <c r="E14" s="802"/>
      <c r="F14" s="802"/>
      <c r="G14" s="322"/>
      <c r="H14" s="802"/>
      <c r="I14" s="322"/>
      <c r="J14" s="802"/>
      <c r="K14" s="802"/>
      <c r="L14" s="212"/>
      <c r="M14" s="213"/>
    </row>
    <row r="15" spans="1:17" x14ac:dyDescent="0.25">
      <c r="B15" s="31"/>
      <c r="D15" s="31"/>
      <c r="E15" s="303">
        <f>SUM(E11:E13)</f>
        <v>0</v>
      </c>
      <c r="F15" s="316"/>
      <c r="G15" s="303">
        <f>SUM(G11:G13)</f>
        <v>0</v>
      </c>
      <c r="H15" s="316"/>
      <c r="I15" s="303">
        <f>SUM(I11:I13)</f>
        <v>0</v>
      </c>
      <c r="J15" s="316"/>
      <c r="K15" s="303">
        <f>SUM(K11:K13)</f>
        <v>0</v>
      </c>
      <c r="L15" s="316"/>
      <c r="M15" s="303">
        <f>SUM(M11:M13)</f>
        <v>0</v>
      </c>
    </row>
    <row r="16" spans="1:17" x14ac:dyDescent="0.25">
      <c r="B16" s="31"/>
      <c r="D16" s="31"/>
      <c r="E16" s="226"/>
      <c r="F16" s="801"/>
      <c r="G16" s="226"/>
      <c r="H16" s="801"/>
      <c r="I16" s="226"/>
      <c r="J16" s="801"/>
      <c r="K16" s="226"/>
      <c r="L16" s="801"/>
      <c r="M16" s="226"/>
    </row>
    <row r="17" spans="1:17" x14ac:dyDescent="0.25">
      <c r="C17" s="951" t="s">
        <v>943</v>
      </c>
      <c r="D17" s="951"/>
      <c r="E17" s="951"/>
      <c r="F17" s="951"/>
      <c r="G17" s="951"/>
      <c r="H17" s="951"/>
      <c r="I17" s="951"/>
      <c r="J17" s="951"/>
      <c r="K17" s="951"/>
      <c r="L17" s="951"/>
      <c r="M17" s="951"/>
    </row>
    <row r="18" spans="1:17" x14ac:dyDescent="0.25">
      <c r="C18" s="951"/>
      <c r="D18" s="951"/>
      <c r="E18" s="951"/>
      <c r="F18" s="951"/>
      <c r="G18" s="951"/>
      <c r="H18" s="951"/>
      <c r="I18" s="951"/>
      <c r="J18" s="951"/>
      <c r="K18" s="951"/>
      <c r="L18" s="951"/>
      <c r="M18" s="951"/>
    </row>
    <row r="19" spans="1:17" x14ac:dyDescent="0.25">
      <c r="C19" s="951"/>
      <c r="D19" s="951"/>
      <c r="E19" s="951"/>
      <c r="F19" s="951"/>
      <c r="G19" s="951"/>
      <c r="H19" s="951"/>
      <c r="I19" s="951"/>
      <c r="J19" s="951"/>
      <c r="K19" s="951"/>
      <c r="L19" s="951"/>
      <c r="M19" s="951"/>
    </row>
    <row r="20" spans="1:17" x14ac:dyDescent="0.25">
      <c r="C20" s="951"/>
      <c r="D20" s="951"/>
      <c r="E20" s="951"/>
      <c r="F20" s="951"/>
      <c r="G20" s="951"/>
      <c r="H20" s="951"/>
      <c r="I20" s="951"/>
      <c r="J20" s="951"/>
      <c r="K20" s="951"/>
      <c r="L20" s="951"/>
      <c r="M20" s="951"/>
    </row>
    <row r="32" spans="1:17" s="49" customFormat="1" ht="19.5" x14ac:dyDescent="0.5">
      <c r="A32" s="949">
        <v>18</v>
      </c>
      <c r="B32" s="949"/>
      <c r="C32" s="949"/>
      <c r="D32" s="949"/>
      <c r="E32" s="949"/>
      <c r="F32" s="949"/>
      <c r="G32" s="949"/>
      <c r="H32" s="949"/>
      <c r="I32" s="949"/>
      <c r="J32" s="949"/>
      <c r="K32" s="949"/>
      <c r="L32" s="949"/>
      <c r="M32" s="949"/>
      <c r="N32" s="949"/>
      <c r="O32" s="48"/>
      <c r="P32" s="47"/>
      <c r="Q32" s="47"/>
    </row>
  </sheetData>
  <mergeCells count="7">
    <mergeCell ref="A32:N32"/>
    <mergeCell ref="C6:N6"/>
    <mergeCell ref="E7:K7"/>
    <mergeCell ref="A1:N1"/>
    <mergeCell ref="A2:N2"/>
    <mergeCell ref="A3:N3"/>
    <mergeCell ref="C17:M20"/>
  </mergeCells>
  <conditionalFormatting sqref="E11:L14">
    <cfRule type="cellIs" dxfId="2" priority="14" stopIfTrue="1" operator="lessThan">
      <formula>0</formula>
    </cfRule>
  </conditionalFormatting>
  <pageMargins left="0.39370078740157483" right="0.78740157480314965" top="0.39370078740157483" bottom="0.39370078740157483" header="0.31496062992125984" footer="0.23622047244094491"/>
  <pageSetup scale="98"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AH56"/>
  <sheetViews>
    <sheetView rightToLeft="1" zoomScaleNormal="100" zoomScaleSheetLayoutView="99" workbookViewId="0">
      <selection activeCell="B12" sqref="B12"/>
    </sheetView>
  </sheetViews>
  <sheetFormatPr defaultColWidth="9" defaultRowHeight="15.75" x14ac:dyDescent="0.25"/>
  <cols>
    <col min="1" max="1" width="4.7109375" style="57" bestFit="1" customWidth="1"/>
    <col min="2" max="2" width="29" style="35" customWidth="1"/>
    <col min="3" max="3" width="2.28515625" style="35" customWidth="1"/>
    <col min="4" max="4" width="5.7109375" style="35" customWidth="1"/>
    <col min="5" max="5" width="0.7109375" style="35" customWidth="1"/>
    <col min="6" max="6" width="5.7109375" style="35" customWidth="1"/>
    <col min="7" max="7" width="0.7109375" style="35" customWidth="1"/>
    <col min="8" max="8" width="5.7109375" style="35" customWidth="1"/>
    <col min="9" max="9" width="0.7109375" style="35" customWidth="1"/>
    <col min="10" max="10" width="5.7109375" style="35" customWidth="1"/>
    <col min="11" max="11" width="0.7109375" style="35" customWidth="1"/>
    <col min="12" max="12" width="5.7109375" style="35" customWidth="1"/>
    <col min="13" max="13" width="0.7109375" style="35" customWidth="1"/>
    <col min="14" max="14" width="5.7109375" style="35" customWidth="1"/>
    <col min="15" max="15" width="0.7109375" style="35" customWidth="1"/>
    <col min="16" max="16" width="5.7109375" style="35" customWidth="1"/>
    <col min="17" max="17" width="0.7109375" style="35" customWidth="1"/>
    <col min="18" max="18" width="5.7109375" style="35" customWidth="1"/>
    <col min="19" max="19" width="0.7109375" style="35" customWidth="1"/>
    <col min="20" max="20" width="5.7109375" style="35" customWidth="1"/>
    <col min="21" max="21" width="0.7109375" style="35" customWidth="1"/>
    <col min="22" max="22" width="5.7109375" style="35" customWidth="1"/>
    <col min="23" max="23" width="0.7109375" style="35" customWidth="1"/>
    <col min="24" max="24" width="1.85546875" style="35" customWidth="1"/>
    <col min="25" max="25" width="11.85546875" style="34" bestFit="1" customWidth="1"/>
    <col min="26" max="26" width="15.28515625" style="34" bestFit="1" customWidth="1"/>
    <col min="27" max="27" width="5" style="35" customWidth="1"/>
    <col min="28" max="28" width="10.28515625" style="35" bestFit="1" customWidth="1"/>
    <col min="29" max="29" width="5" style="35" customWidth="1"/>
    <col min="30" max="30" width="10.28515625" style="35" bestFit="1" customWidth="1"/>
    <col min="31" max="33" width="9" style="35"/>
    <col min="34" max="34" width="10.28515625" style="35" bestFit="1" customWidth="1"/>
    <col min="35" max="16384" width="9" style="35"/>
  </cols>
  <sheetData>
    <row r="1" spans="1:34" s="5" customFormat="1" ht="21" x14ac:dyDescent="0.4">
      <c r="A1" s="958" t="str">
        <f>'سر برگ صفحات'!A1</f>
        <v>شرکت صندوق پژوهش و فناوری غیر دولتی ....(سهامی خاص)</v>
      </c>
      <c r="B1" s="958"/>
      <c r="C1" s="958"/>
      <c r="D1" s="958"/>
      <c r="E1" s="958"/>
      <c r="F1" s="958"/>
      <c r="G1" s="958"/>
      <c r="H1" s="958"/>
      <c r="I1" s="958"/>
      <c r="J1" s="958"/>
      <c r="K1" s="958"/>
      <c r="L1" s="958"/>
      <c r="M1" s="958"/>
      <c r="N1" s="958"/>
      <c r="O1" s="958"/>
      <c r="P1" s="958"/>
      <c r="Q1" s="958"/>
      <c r="R1" s="958"/>
      <c r="S1" s="958"/>
      <c r="T1" s="958"/>
      <c r="U1" s="958"/>
      <c r="V1" s="958"/>
      <c r="W1" s="27"/>
      <c r="X1" s="27"/>
      <c r="Y1" s="28"/>
      <c r="Z1" s="28"/>
      <c r="AA1" s="27"/>
      <c r="AB1" s="27"/>
    </row>
    <row r="2" spans="1:34" s="5" customFormat="1" ht="21" x14ac:dyDescent="0.4">
      <c r="A2" s="942" t="str">
        <f>'سر برگ صفحات'!A14</f>
        <v>يادداشتهاي توضيحي صورت هاي مالي</v>
      </c>
      <c r="B2" s="942"/>
      <c r="C2" s="942"/>
      <c r="D2" s="942"/>
      <c r="E2" s="942"/>
      <c r="F2" s="942"/>
      <c r="G2" s="942"/>
      <c r="H2" s="942"/>
      <c r="I2" s="942"/>
      <c r="J2" s="942"/>
      <c r="K2" s="942"/>
      <c r="L2" s="942"/>
      <c r="M2" s="942"/>
      <c r="N2" s="942"/>
      <c r="O2" s="942"/>
      <c r="P2" s="942"/>
      <c r="Q2" s="942"/>
      <c r="R2" s="942"/>
      <c r="S2" s="942"/>
      <c r="T2" s="942"/>
      <c r="U2" s="942"/>
      <c r="V2" s="942"/>
      <c r="W2" s="27"/>
      <c r="X2" s="27"/>
      <c r="Y2" s="28"/>
      <c r="Z2" s="28"/>
      <c r="AA2" s="27"/>
      <c r="AB2" s="27"/>
    </row>
    <row r="3" spans="1:34" s="5" customFormat="1" ht="21" x14ac:dyDescent="0.4">
      <c r="A3" s="942" t="str">
        <f>'سر برگ صفحات'!A3</f>
        <v>سال مالي منتهی به .. اسفند …</v>
      </c>
      <c r="B3" s="942"/>
      <c r="C3" s="942"/>
      <c r="D3" s="942"/>
      <c r="E3" s="942"/>
      <c r="F3" s="942"/>
      <c r="G3" s="942"/>
      <c r="H3" s="942"/>
      <c r="I3" s="942"/>
      <c r="J3" s="942"/>
      <c r="K3" s="942"/>
      <c r="L3" s="942"/>
      <c r="M3" s="942"/>
      <c r="N3" s="942"/>
      <c r="O3" s="942"/>
      <c r="P3" s="942"/>
      <c r="Q3" s="942"/>
      <c r="R3" s="942"/>
      <c r="S3" s="942"/>
      <c r="T3" s="942"/>
      <c r="U3" s="942"/>
      <c r="V3" s="942"/>
      <c r="W3" s="27"/>
      <c r="X3" s="27"/>
      <c r="Y3" s="28"/>
      <c r="Z3" s="28"/>
      <c r="AA3" s="27"/>
      <c r="AB3" s="27"/>
    </row>
    <row r="4" spans="1:34" s="49" customFormat="1" ht="19.5" x14ac:dyDescent="0.5">
      <c r="A4" s="528">
        <v>-6</v>
      </c>
      <c r="B4" s="940" t="s">
        <v>786</v>
      </c>
      <c r="C4" s="940"/>
      <c r="D4" s="940"/>
      <c r="E4" s="940"/>
      <c r="F4" s="940"/>
      <c r="G4" s="940"/>
      <c r="H4" s="940"/>
      <c r="I4" s="940"/>
      <c r="J4" s="940"/>
      <c r="K4" s="940"/>
      <c r="L4" s="940"/>
      <c r="M4" s="940"/>
      <c r="N4" s="940"/>
      <c r="O4" s="940"/>
      <c r="P4" s="940"/>
      <c r="Q4" s="940"/>
      <c r="R4" s="940"/>
      <c r="S4" s="940"/>
      <c r="T4" s="940"/>
      <c r="U4" s="940"/>
      <c r="V4" s="940"/>
      <c r="W4" s="47"/>
      <c r="X4" s="47"/>
      <c r="Y4" s="48"/>
      <c r="Z4" s="48"/>
      <c r="AA4" s="47"/>
      <c r="AB4" s="47"/>
    </row>
    <row r="5" spans="1:34" s="49" customFormat="1" ht="19.5" x14ac:dyDescent="0.5">
      <c r="A5" s="529" t="s">
        <v>139</v>
      </c>
      <c r="B5" s="939" t="s">
        <v>622</v>
      </c>
      <c r="C5" s="939"/>
      <c r="D5" s="939"/>
      <c r="E5" s="939"/>
      <c r="F5" s="939"/>
      <c r="G5" s="939"/>
      <c r="H5" s="939"/>
      <c r="I5" s="939"/>
      <c r="J5" s="939"/>
      <c r="K5" s="939"/>
      <c r="L5" s="939"/>
      <c r="M5" s="939"/>
      <c r="N5" s="939"/>
      <c r="O5" s="939"/>
      <c r="P5" s="939"/>
      <c r="Q5" s="939"/>
      <c r="R5" s="939"/>
      <c r="S5" s="939"/>
      <c r="T5" s="939"/>
      <c r="U5" s="939"/>
      <c r="V5" s="939"/>
      <c r="W5" s="47"/>
      <c r="X5" s="47"/>
      <c r="Y5" s="48"/>
      <c r="Z5" s="48"/>
      <c r="AA5" s="47"/>
      <c r="AB5" s="47"/>
    </row>
    <row r="6" spans="1:34" s="412" customFormat="1" ht="38.25" customHeight="1" x14ac:dyDescent="0.25">
      <c r="A6" s="432"/>
      <c r="B6" s="414"/>
      <c r="C6" s="433"/>
      <c r="D6" s="959" t="s">
        <v>886</v>
      </c>
      <c r="E6" s="959"/>
      <c r="F6" s="959"/>
      <c r="G6" s="434"/>
      <c r="H6" s="959" t="s">
        <v>886</v>
      </c>
      <c r="I6" s="959"/>
      <c r="J6" s="959"/>
      <c r="K6" s="434"/>
      <c r="L6" s="959" t="s">
        <v>120</v>
      </c>
      <c r="M6" s="959"/>
      <c r="N6" s="959"/>
      <c r="O6" s="434"/>
      <c r="P6" s="959" t="s">
        <v>121</v>
      </c>
      <c r="Q6" s="959"/>
      <c r="R6" s="959"/>
      <c r="S6" s="434"/>
      <c r="T6" s="959" t="s">
        <v>122</v>
      </c>
      <c r="U6" s="959"/>
      <c r="V6" s="959"/>
      <c r="W6" s="413"/>
      <c r="Y6" s="418"/>
      <c r="Z6" s="418"/>
    </row>
    <row r="7" spans="1:34" s="439" customFormat="1" ht="15" x14ac:dyDescent="0.25">
      <c r="A7" s="432"/>
      <c r="B7" s="435"/>
      <c r="C7" s="436"/>
      <c r="D7" s="437">
        <f>'سر برگ صفحات'!$A$12</f>
        <v>1399</v>
      </c>
      <c r="E7" s="438"/>
      <c r="F7" s="437">
        <f>'سر برگ صفحات'!$A$11</f>
        <v>1398</v>
      </c>
      <c r="G7" s="436"/>
      <c r="H7" s="437">
        <f>'سر برگ صفحات'!$A$12</f>
        <v>1399</v>
      </c>
      <c r="I7" s="438"/>
      <c r="J7" s="437">
        <f>'سر برگ صفحات'!$A$11</f>
        <v>1398</v>
      </c>
      <c r="K7" s="436"/>
      <c r="L7" s="437">
        <f>'سر برگ صفحات'!$A$12</f>
        <v>1399</v>
      </c>
      <c r="M7" s="438"/>
      <c r="N7" s="437">
        <f>'سر برگ صفحات'!$A$11</f>
        <v>1398</v>
      </c>
      <c r="O7" s="436"/>
      <c r="P7" s="437">
        <f>'سر برگ صفحات'!$A$12</f>
        <v>1399</v>
      </c>
      <c r="Q7" s="438"/>
      <c r="R7" s="437">
        <f>'سر برگ صفحات'!$A$11</f>
        <v>1398</v>
      </c>
      <c r="S7" s="436"/>
      <c r="T7" s="437">
        <f>'سر برگ صفحات'!$A$12</f>
        <v>1399</v>
      </c>
      <c r="U7" s="438"/>
      <c r="V7" s="437">
        <f>'سر برگ صفحات'!$A$11</f>
        <v>1398</v>
      </c>
      <c r="W7" s="436"/>
      <c r="Y7" s="440"/>
      <c r="Z7" s="440"/>
    </row>
    <row r="8" spans="1:34" x14ac:dyDescent="0.25">
      <c r="A8" s="56"/>
      <c r="B8" s="334" t="s">
        <v>123</v>
      </c>
      <c r="C8" s="30"/>
      <c r="D8" s="24"/>
      <c r="E8" s="24"/>
      <c r="F8" s="24"/>
      <c r="G8" s="24"/>
      <c r="H8" s="24"/>
      <c r="I8" s="24"/>
      <c r="J8" s="24"/>
      <c r="K8" s="24"/>
      <c r="L8" s="24"/>
      <c r="M8" s="24"/>
      <c r="N8" s="24"/>
      <c r="O8" s="24"/>
      <c r="P8" s="24"/>
      <c r="Q8" s="24"/>
      <c r="R8" s="24"/>
      <c r="S8" s="24"/>
      <c r="T8" s="24"/>
      <c r="U8" s="24"/>
      <c r="V8" s="24"/>
      <c r="W8" s="30"/>
    </row>
    <row r="9" spans="1:34" x14ac:dyDescent="0.25">
      <c r="A9" s="56"/>
      <c r="B9" s="419" t="s">
        <v>887</v>
      </c>
      <c r="C9" s="30"/>
      <c r="D9" s="362"/>
      <c r="E9" s="362"/>
      <c r="F9" s="362"/>
      <c r="G9" s="362"/>
      <c r="H9" s="362"/>
      <c r="I9" s="362"/>
      <c r="J9" s="362"/>
      <c r="K9" s="362"/>
      <c r="L9" s="362"/>
      <c r="M9" s="362"/>
      <c r="N9" s="362"/>
      <c r="O9" s="362"/>
      <c r="P9" s="362"/>
      <c r="Q9" s="362"/>
      <c r="R9" s="362"/>
      <c r="S9" s="362"/>
      <c r="T9" s="362"/>
      <c r="U9" s="362"/>
      <c r="V9" s="362"/>
      <c r="W9" s="30"/>
    </row>
    <row r="10" spans="1:34" x14ac:dyDescent="0.25">
      <c r="A10" s="56"/>
      <c r="B10" s="419" t="s">
        <v>124</v>
      </c>
      <c r="C10" s="30"/>
      <c r="D10" s="362"/>
      <c r="E10" s="362"/>
      <c r="F10" s="362"/>
      <c r="G10" s="362"/>
      <c r="H10" s="362"/>
      <c r="I10" s="362"/>
      <c r="J10" s="362"/>
      <c r="K10" s="362"/>
      <c r="L10" s="362"/>
      <c r="M10" s="362"/>
      <c r="N10" s="362"/>
      <c r="O10" s="362"/>
      <c r="P10" s="362"/>
      <c r="Q10" s="362"/>
      <c r="R10" s="362"/>
      <c r="S10" s="362"/>
      <c r="T10" s="362"/>
      <c r="U10" s="362"/>
      <c r="V10" s="362"/>
      <c r="W10" s="30"/>
    </row>
    <row r="11" spans="1:34" ht="16.5" thickBot="1" x14ac:dyDescent="0.3">
      <c r="A11" s="56"/>
      <c r="B11" s="420" t="s">
        <v>125</v>
      </c>
      <c r="C11" s="30"/>
      <c r="D11" s="423"/>
      <c r="E11" s="24"/>
      <c r="F11" s="423"/>
      <c r="G11" s="24"/>
      <c r="H11" s="423"/>
      <c r="I11" s="24"/>
      <c r="J11" s="423"/>
      <c r="K11" s="24"/>
      <c r="L11" s="423"/>
      <c r="M11" s="24"/>
      <c r="N11" s="423"/>
      <c r="O11" s="24"/>
      <c r="P11" s="423"/>
      <c r="Q11" s="24"/>
      <c r="R11" s="423"/>
      <c r="S11" s="24"/>
      <c r="T11" s="423"/>
      <c r="U11" s="24"/>
      <c r="V11" s="423"/>
      <c r="W11" s="30"/>
    </row>
    <row r="12" spans="1:34" s="26" customFormat="1" ht="17.25" thickTop="1" thickBot="1" x14ac:dyDescent="0.45">
      <c r="A12" s="424"/>
      <c r="B12" s="328" t="s">
        <v>126</v>
      </c>
      <c r="C12" s="38"/>
      <c r="D12" s="425"/>
      <c r="E12" s="24"/>
      <c r="F12" s="425"/>
      <c r="G12" s="24"/>
      <c r="H12" s="425"/>
      <c r="I12" s="24"/>
      <c r="J12" s="425"/>
      <c r="K12" s="24"/>
      <c r="L12" s="425"/>
      <c r="M12" s="24"/>
      <c r="N12" s="425"/>
      <c r="O12" s="24"/>
      <c r="P12" s="425"/>
      <c r="Q12" s="24"/>
      <c r="R12" s="425"/>
      <c r="S12" s="24"/>
      <c r="T12" s="426"/>
      <c r="U12" s="426"/>
      <c r="V12" s="426"/>
      <c r="W12" s="38"/>
      <c r="Y12" s="39"/>
      <c r="Z12" s="39"/>
    </row>
    <row r="13" spans="1:34" s="26" customFormat="1" ht="16.5" thickTop="1" x14ac:dyDescent="0.4">
      <c r="A13" s="427"/>
      <c r="B13" s="328" t="s">
        <v>127</v>
      </c>
      <c r="C13" s="43"/>
      <c r="D13" s="426"/>
      <c r="E13" s="426"/>
      <c r="F13" s="426"/>
      <c r="G13" s="426"/>
      <c r="H13" s="426"/>
      <c r="I13" s="426"/>
      <c r="J13" s="426"/>
      <c r="K13" s="426"/>
      <c r="L13" s="426"/>
      <c r="M13" s="426"/>
      <c r="N13" s="426"/>
      <c r="O13" s="426"/>
      <c r="P13" s="426"/>
      <c r="Q13" s="426"/>
      <c r="R13" s="426"/>
      <c r="S13" s="426"/>
      <c r="T13" s="684"/>
      <c r="U13" s="426"/>
      <c r="V13" s="684"/>
      <c r="W13" s="38"/>
      <c r="Y13" s="39"/>
      <c r="Z13" s="39"/>
    </row>
    <row r="14" spans="1:34" s="26" customFormat="1" ht="16.5" thickBot="1" x14ac:dyDescent="0.3">
      <c r="A14" s="424"/>
      <c r="B14" s="535" t="s">
        <v>128</v>
      </c>
      <c r="D14" s="749"/>
      <c r="E14" s="749"/>
      <c r="F14" s="749"/>
      <c r="G14" s="749"/>
      <c r="H14" s="749"/>
      <c r="I14" s="750"/>
      <c r="J14" s="749"/>
      <c r="K14" s="749"/>
      <c r="L14" s="749"/>
      <c r="M14" s="750"/>
      <c r="N14" s="749"/>
      <c r="O14" s="749"/>
      <c r="P14" s="749"/>
      <c r="Q14" s="750"/>
      <c r="R14" s="749"/>
      <c r="S14" s="749"/>
      <c r="T14" s="751"/>
      <c r="U14" s="750"/>
      <c r="V14" s="751"/>
      <c r="W14" s="38"/>
      <c r="Y14" s="39"/>
      <c r="Z14" s="39"/>
      <c r="AB14" s="39"/>
      <c r="AC14" s="39"/>
      <c r="AD14" s="39"/>
      <c r="AE14" s="39"/>
      <c r="AF14" s="39"/>
      <c r="AG14" s="39"/>
      <c r="AH14" s="39"/>
    </row>
    <row r="15" spans="1:34" s="26" customFormat="1" ht="16.5" thickTop="1" x14ac:dyDescent="0.25">
      <c r="A15" s="424"/>
      <c r="B15" s="721" t="s">
        <v>129</v>
      </c>
      <c r="D15" s="749"/>
      <c r="E15" s="749"/>
      <c r="F15" s="749"/>
      <c r="G15" s="749"/>
      <c r="H15" s="749"/>
      <c r="I15" s="750"/>
      <c r="J15" s="749"/>
      <c r="K15" s="749"/>
      <c r="L15" s="749"/>
      <c r="M15" s="750"/>
      <c r="N15" s="749"/>
      <c r="O15" s="749"/>
      <c r="P15" s="749"/>
      <c r="Q15" s="750"/>
      <c r="R15" s="749"/>
      <c r="S15" s="749"/>
      <c r="T15" s="749"/>
      <c r="U15" s="750"/>
      <c r="V15" s="749"/>
      <c r="W15" s="38"/>
      <c r="Y15" s="39"/>
      <c r="Z15" s="39"/>
      <c r="AB15" s="39"/>
      <c r="AC15" s="39"/>
      <c r="AD15" s="39"/>
      <c r="AE15" s="39"/>
      <c r="AF15" s="39"/>
      <c r="AG15" s="39"/>
      <c r="AH15" s="39"/>
    </row>
    <row r="16" spans="1:34" s="26" customFormat="1" x14ac:dyDescent="0.25">
      <c r="A16" s="424"/>
      <c r="B16" s="535" t="s">
        <v>130</v>
      </c>
      <c r="D16" s="749"/>
      <c r="E16" s="749"/>
      <c r="F16" s="749"/>
      <c r="G16" s="749"/>
      <c r="H16" s="749"/>
      <c r="I16" s="749"/>
      <c r="J16" s="749"/>
      <c r="K16" s="749"/>
      <c r="L16" s="749"/>
      <c r="M16" s="749"/>
      <c r="N16" s="749"/>
      <c r="O16" s="749"/>
      <c r="P16" s="749"/>
      <c r="Q16" s="749"/>
      <c r="R16" s="749"/>
      <c r="S16" s="749"/>
      <c r="T16" s="750"/>
      <c r="U16" s="750"/>
      <c r="V16" s="750"/>
      <c r="W16" s="38"/>
      <c r="Y16" s="39"/>
      <c r="Z16" s="39"/>
      <c r="AB16" s="39"/>
      <c r="AC16" s="39"/>
      <c r="AD16" s="39"/>
      <c r="AE16" s="39"/>
      <c r="AF16" s="39"/>
      <c r="AG16" s="39"/>
      <c r="AH16" s="39"/>
    </row>
    <row r="17" spans="1:34" s="26" customFormat="1" x14ac:dyDescent="0.25">
      <c r="A17" s="424"/>
      <c r="B17" s="535" t="s">
        <v>131</v>
      </c>
      <c r="D17" s="749"/>
      <c r="E17" s="749"/>
      <c r="F17" s="749"/>
      <c r="G17" s="749"/>
      <c r="H17" s="749"/>
      <c r="I17" s="749"/>
      <c r="J17" s="749"/>
      <c r="K17" s="749"/>
      <c r="L17" s="749"/>
      <c r="M17" s="749"/>
      <c r="N17" s="749"/>
      <c r="O17" s="749"/>
      <c r="P17" s="749"/>
      <c r="Q17" s="749"/>
      <c r="R17" s="749"/>
      <c r="S17" s="749"/>
      <c r="T17" s="750"/>
      <c r="U17" s="750"/>
      <c r="V17" s="750"/>
      <c r="W17" s="38"/>
      <c r="Y17" s="39"/>
      <c r="Z17" s="39"/>
      <c r="AB17" s="39"/>
      <c r="AC17" s="39"/>
      <c r="AD17" s="39"/>
      <c r="AE17" s="39"/>
      <c r="AF17" s="39"/>
      <c r="AG17" s="39"/>
      <c r="AH17" s="39"/>
    </row>
    <row r="18" spans="1:34" s="26" customFormat="1" ht="16.5" thickBot="1" x14ac:dyDescent="0.3">
      <c r="A18" s="424"/>
      <c r="B18" s="535" t="s">
        <v>132</v>
      </c>
      <c r="D18" s="749"/>
      <c r="E18" s="749"/>
      <c r="F18" s="749"/>
      <c r="G18" s="749"/>
      <c r="H18" s="749"/>
      <c r="I18" s="749"/>
      <c r="J18" s="749"/>
      <c r="K18" s="749"/>
      <c r="L18" s="749"/>
      <c r="M18" s="749"/>
      <c r="N18" s="749"/>
      <c r="O18" s="749"/>
      <c r="P18" s="749"/>
      <c r="Q18" s="749"/>
      <c r="R18" s="749"/>
      <c r="S18" s="750"/>
      <c r="T18" s="752"/>
      <c r="U18" s="750"/>
      <c r="V18" s="752"/>
      <c r="W18" s="38"/>
      <c r="Y18" s="39"/>
      <c r="Z18" s="39"/>
    </row>
    <row r="19" spans="1:34" s="26" customFormat="1" ht="16.5" thickTop="1" x14ac:dyDescent="0.25">
      <c r="A19" s="424"/>
      <c r="B19" s="535" t="s">
        <v>133</v>
      </c>
      <c r="D19" s="749"/>
      <c r="E19" s="749"/>
      <c r="F19" s="749"/>
      <c r="G19" s="749"/>
      <c r="H19" s="749"/>
      <c r="I19" s="749"/>
      <c r="J19" s="749"/>
      <c r="K19" s="749"/>
      <c r="L19" s="749"/>
      <c r="M19" s="749"/>
      <c r="N19" s="749"/>
      <c r="O19" s="749"/>
      <c r="P19" s="749"/>
      <c r="Q19" s="749"/>
      <c r="R19" s="749"/>
      <c r="S19" s="750"/>
      <c r="T19" s="750"/>
      <c r="U19" s="750"/>
      <c r="V19" s="750"/>
      <c r="W19" s="38"/>
      <c r="Y19" s="39"/>
      <c r="Z19" s="39"/>
    </row>
    <row r="20" spans="1:34" s="26" customFormat="1" x14ac:dyDescent="0.25">
      <c r="A20" s="424"/>
      <c r="B20" s="535" t="s">
        <v>134</v>
      </c>
      <c r="D20" s="750"/>
      <c r="E20" s="750"/>
      <c r="F20" s="750"/>
      <c r="G20" s="750"/>
      <c r="H20" s="750"/>
      <c r="I20" s="750"/>
      <c r="J20" s="750"/>
      <c r="K20" s="750"/>
      <c r="L20" s="750"/>
      <c r="M20" s="750"/>
      <c r="N20" s="750"/>
      <c r="O20" s="750"/>
      <c r="P20" s="750"/>
      <c r="Q20" s="750"/>
      <c r="R20" s="750"/>
      <c r="S20" s="750"/>
      <c r="T20" s="750"/>
      <c r="U20" s="750"/>
      <c r="V20" s="750"/>
      <c r="W20" s="38"/>
      <c r="Y20" s="39"/>
      <c r="Z20" s="39"/>
    </row>
    <row r="21" spans="1:34" s="26" customFormat="1" ht="16.5" thickBot="1" x14ac:dyDescent="0.3">
      <c r="A21" s="424"/>
      <c r="B21" s="535" t="s">
        <v>135</v>
      </c>
      <c r="I21" s="750"/>
      <c r="M21" s="750"/>
      <c r="Q21" s="750"/>
      <c r="T21" s="752"/>
      <c r="U21" s="750"/>
      <c r="V21" s="752"/>
      <c r="W21" s="38"/>
      <c r="Y21" s="39"/>
      <c r="Z21" s="39"/>
    </row>
    <row r="22" spans="1:34" s="26" customFormat="1" ht="16.5" thickTop="1" x14ac:dyDescent="0.25">
      <c r="A22" s="424"/>
      <c r="B22" s="535" t="s">
        <v>136</v>
      </c>
      <c r="D22" s="750"/>
      <c r="E22" s="750"/>
      <c r="F22" s="750"/>
      <c r="G22" s="750"/>
      <c r="H22" s="750"/>
      <c r="I22" s="750"/>
      <c r="J22" s="750"/>
      <c r="K22" s="750"/>
      <c r="L22" s="750"/>
      <c r="M22" s="750"/>
      <c r="N22" s="750"/>
      <c r="O22" s="750"/>
      <c r="P22" s="750"/>
      <c r="Q22" s="750"/>
      <c r="R22" s="750"/>
      <c r="S22" s="750"/>
      <c r="T22" s="750"/>
      <c r="U22" s="750"/>
      <c r="V22" s="750"/>
      <c r="W22" s="38"/>
      <c r="Y22" s="39"/>
      <c r="Z22" s="39"/>
    </row>
    <row r="23" spans="1:34" s="26" customFormat="1" x14ac:dyDescent="0.25">
      <c r="A23" s="424"/>
      <c r="B23" s="535" t="s">
        <v>137</v>
      </c>
      <c r="D23" s="750"/>
      <c r="E23" s="750"/>
      <c r="F23" s="750"/>
      <c r="G23" s="750"/>
      <c r="H23" s="750"/>
      <c r="I23" s="750"/>
      <c r="J23" s="750"/>
      <c r="K23" s="750"/>
      <c r="L23" s="750"/>
      <c r="M23" s="750"/>
      <c r="N23" s="750"/>
      <c r="O23" s="750"/>
      <c r="P23" s="750"/>
      <c r="Q23" s="750"/>
      <c r="R23" s="750"/>
      <c r="S23" s="750"/>
      <c r="T23" s="750"/>
      <c r="U23" s="750"/>
      <c r="V23" s="750"/>
      <c r="W23" s="38"/>
      <c r="Y23" s="39"/>
      <c r="Z23" s="39"/>
    </row>
    <row r="24" spans="1:34" s="26" customFormat="1" x14ac:dyDescent="0.25">
      <c r="A24" s="424"/>
      <c r="B24" s="753" t="s">
        <v>138</v>
      </c>
      <c r="D24" s="750"/>
      <c r="E24" s="750"/>
      <c r="F24" s="750"/>
      <c r="G24" s="750"/>
      <c r="H24" s="750"/>
      <c r="I24" s="750"/>
      <c r="J24" s="750"/>
      <c r="K24" s="750"/>
      <c r="L24" s="750"/>
      <c r="M24" s="750"/>
      <c r="N24" s="750"/>
      <c r="O24" s="750"/>
      <c r="P24" s="750"/>
      <c r="Q24" s="750"/>
      <c r="R24" s="750"/>
      <c r="S24" s="750"/>
      <c r="T24" s="750"/>
      <c r="U24" s="750"/>
      <c r="V24" s="750"/>
      <c r="W24" s="38"/>
      <c r="Y24" s="39"/>
      <c r="Z24" s="39"/>
    </row>
    <row r="25" spans="1:34" s="26" customFormat="1" x14ac:dyDescent="0.25">
      <c r="A25" s="444" t="s">
        <v>140</v>
      </c>
      <c r="B25" s="952" t="s">
        <v>888</v>
      </c>
      <c r="C25" s="952"/>
      <c r="D25" s="952"/>
      <c r="E25" s="952"/>
      <c r="F25" s="952"/>
      <c r="G25" s="952"/>
      <c r="H25" s="952"/>
      <c r="I25" s="952"/>
      <c r="J25" s="952"/>
      <c r="K25" s="952"/>
      <c r="L25" s="952"/>
      <c r="M25" s="952"/>
      <c r="N25" s="952"/>
      <c r="O25" s="952"/>
      <c r="P25" s="952"/>
      <c r="Q25" s="952"/>
      <c r="R25" s="952"/>
      <c r="S25" s="952"/>
      <c r="T25" s="952"/>
      <c r="U25" s="952"/>
      <c r="V25" s="952"/>
      <c r="W25" s="38"/>
      <c r="Y25" s="429"/>
      <c r="Z25" s="39"/>
    </row>
    <row r="26" spans="1:34" s="26" customFormat="1" x14ac:dyDescent="0.25">
      <c r="A26" s="428"/>
      <c r="B26" s="952"/>
      <c r="C26" s="952"/>
      <c r="D26" s="952"/>
      <c r="E26" s="952"/>
      <c r="F26" s="952"/>
      <c r="G26" s="952"/>
      <c r="H26" s="952"/>
      <c r="I26" s="952"/>
      <c r="J26" s="952"/>
      <c r="K26" s="952"/>
      <c r="L26" s="952"/>
      <c r="M26" s="952"/>
      <c r="N26" s="952"/>
      <c r="O26" s="952"/>
      <c r="P26" s="952"/>
      <c r="Q26" s="952"/>
      <c r="R26" s="952"/>
      <c r="S26" s="952"/>
      <c r="T26" s="952"/>
      <c r="U26" s="952"/>
      <c r="V26" s="952"/>
      <c r="W26" s="38"/>
      <c r="Y26" s="429"/>
      <c r="Z26" s="39"/>
    </row>
    <row r="27" spans="1:34" s="26" customFormat="1" x14ac:dyDescent="0.25">
      <c r="A27" s="424"/>
      <c r="B27" s="430"/>
      <c r="C27" s="38"/>
      <c r="D27" s="956" t="s">
        <v>141</v>
      </c>
      <c r="E27" s="956"/>
      <c r="F27" s="956"/>
      <c r="G27" s="956"/>
      <c r="H27" s="956"/>
      <c r="I27" s="24"/>
      <c r="J27" s="956" t="s">
        <v>142</v>
      </c>
      <c r="K27" s="956"/>
      <c r="L27" s="956"/>
      <c r="M27" s="956"/>
      <c r="N27" s="956"/>
      <c r="O27" s="24"/>
      <c r="P27" s="24"/>
      <c r="Q27" s="24"/>
      <c r="R27" s="24"/>
      <c r="S27" s="24"/>
      <c r="T27" s="24"/>
      <c r="U27" s="24"/>
      <c r="V27" s="24"/>
      <c r="W27" s="38"/>
      <c r="Y27" s="429"/>
      <c r="Z27" s="39"/>
    </row>
    <row r="28" spans="1:34" s="26" customFormat="1" x14ac:dyDescent="0.25">
      <c r="A28" s="424"/>
      <c r="B28" s="430"/>
      <c r="C28" s="38"/>
      <c r="D28" s="955" t="s">
        <v>109</v>
      </c>
      <c r="E28" s="955"/>
      <c r="F28" s="955"/>
      <c r="G28" s="955"/>
      <c r="H28" s="955"/>
      <c r="I28" s="24"/>
      <c r="J28" s="24"/>
      <c r="K28" s="24"/>
      <c r="L28" s="24"/>
      <c r="M28" s="24"/>
      <c r="N28" s="24"/>
      <c r="O28" s="24"/>
      <c r="P28" s="24"/>
      <c r="Q28" s="24"/>
      <c r="R28" s="24"/>
      <c r="S28" s="24"/>
      <c r="T28" s="24"/>
      <c r="U28" s="24"/>
      <c r="V28" s="24"/>
      <c r="W28" s="38"/>
      <c r="Y28" s="429"/>
      <c r="Z28" s="39"/>
    </row>
    <row r="29" spans="1:34" s="26" customFormat="1" x14ac:dyDescent="0.25">
      <c r="A29" s="424"/>
      <c r="B29" s="430"/>
      <c r="C29" s="38"/>
      <c r="D29" s="955" t="s">
        <v>109</v>
      </c>
      <c r="E29" s="955"/>
      <c r="F29" s="955"/>
      <c r="G29" s="955"/>
      <c r="H29" s="955"/>
      <c r="I29" s="24"/>
      <c r="J29" s="24"/>
      <c r="K29" s="24"/>
      <c r="L29" s="24"/>
      <c r="M29" s="24"/>
      <c r="N29" s="24"/>
      <c r="O29" s="24"/>
      <c r="P29" s="24"/>
      <c r="Q29" s="24"/>
      <c r="R29" s="24"/>
      <c r="S29" s="24"/>
      <c r="T29" s="24"/>
      <c r="U29" s="24"/>
      <c r="V29" s="24"/>
      <c r="W29" s="38"/>
      <c r="Y29" s="429"/>
      <c r="Z29" s="39"/>
    </row>
    <row r="30" spans="1:34" s="26" customFormat="1" ht="17.45" customHeight="1" x14ac:dyDescent="0.25">
      <c r="A30" s="428" t="s">
        <v>143</v>
      </c>
      <c r="B30" s="953" t="s">
        <v>662</v>
      </c>
      <c r="C30" s="953"/>
      <c r="D30" s="953"/>
      <c r="E30" s="953"/>
      <c r="F30" s="953"/>
      <c r="G30" s="953"/>
      <c r="H30" s="953"/>
      <c r="I30" s="953"/>
      <c r="J30" s="953"/>
      <c r="K30" s="953"/>
      <c r="L30" s="953"/>
      <c r="M30" s="953"/>
      <c r="N30" s="953"/>
      <c r="O30" s="953"/>
      <c r="P30" s="953"/>
      <c r="Q30" s="953"/>
      <c r="R30" s="953"/>
      <c r="S30" s="953"/>
      <c r="T30" s="953"/>
      <c r="U30" s="953"/>
      <c r="V30" s="953"/>
      <c r="W30" s="953"/>
      <c r="Y30" s="429"/>
      <c r="Z30" s="39"/>
    </row>
    <row r="31" spans="1:34" s="26" customFormat="1" x14ac:dyDescent="0.25">
      <c r="A31" s="428"/>
      <c r="B31" s="953"/>
      <c r="C31" s="953"/>
      <c r="D31" s="953"/>
      <c r="E31" s="953"/>
      <c r="F31" s="953"/>
      <c r="G31" s="953"/>
      <c r="H31" s="953"/>
      <c r="I31" s="953"/>
      <c r="J31" s="953"/>
      <c r="K31" s="953"/>
      <c r="L31" s="953"/>
      <c r="M31" s="953"/>
      <c r="N31" s="953"/>
      <c r="O31" s="953"/>
      <c r="P31" s="953"/>
      <c r="Q31" s="953"/>
      <c r="R31" s="953"/>
      <c r="S31" s="953"/>
      <c r="T31" s="953"/>
      <c r="U31" s="953"/>
      <c r="V31" s="953"/>
      <c r="W31" s="953"/>
      <c r="Y31" s="429"/>
      <c r="Z31" s="39"/>
    </row>
    <row r="32" spans="1:34" s="26" customFormat="1" x14ac:dyDescent="0.25">
      <c r="A32" s="428"/>
      <c r="B32" s="953"/>
      <c r="C32" s="953"/>
      <c r="D32" s="953"/>
      <c r="E32" s="953"/>
      <c r="F32" s="953"/>
      <c r="G32" s="953"/>
      <c r="H32" s="953"/>
      <c r="I32" s="953"/>
      <c r="J32" s="953"/>
      <c r="K32" s="953"/>
      <c r="L32" s="953"/>
      <c r="M32" s="953"/>
      <c r="N32" s="953"/>
      <c r="O32" s="953"/>
      <c r="P32" s="953"/>
      <c r="Q32" s="953"/>
      <c r="R32" s="953"/>
      <c r="S32" s="953"/>
      <c r="T32" s="953"/>
      <c r="U32" s="953"/>
      <c r="V32" s="953"/>
      <c r="W32" s="953"/>
      <c r="Y32" s="429"/>
      <c r="Z32" s="39"/>
    </row>
    <row r="33" spans="1:26" s="26" customFormat="1" x14ac:dyDescent="0.25">
      <c r="A33" s="428"/>
      <c r="B33" s="953"/>
      <c r="C33" s="953"/>
      <c r="D33" s="953"/>
      <c r="E33" s="953"/>
      <c r="F33" s="953"/>
      <c r="G33" s="953"/>
      <c r="H33" s="953"/>
      <c r="I33" s="953"/>
      <c r="J33" s="953"/>
      <c r="K33" s="953"/>
      <c r="L33" s="953"/>
      <c r="M33" s="953"/>
      <c r="N33" s="953"/>
      <c r="O33" s="953"/>
      <c r="P33" s="953"/>
      <c r="Q33" s="953"/>
      <c r="R33" s="953"/>
      <c r="S33" s="953"/>
      <c r="T33" s="953"/>
      <c r="U33" s="953"/>
      <c r="V33" s="953"/>
      <c r="W33" s="953"/>
      <c r="Y33" s="429"/>
      <c r="Z33" s="39"/>
    </row>
    <row r="34" spans="1:26" s="26" customFormat="1" x14ac:dyDescent="0.25">
      <c r="A34" s="428"/>
      <c r="B34" s="718"/>
      <c r="C34" s="718"/>
      <c r="D34" s="718"/>
      <c r="E34" s="718"/>
      <c r="F34" s="718"/>
      <c r="G34" s="718"/>
      <c r="H34" s="718"/>
      <c r="I34" s="718"/>
      <c r="J34" s="718"/>
      <c r="K34" s="718"/>
      <c r="L34" s="718"/>
      <c r="M34" s="718"/>
      <c r="N34" s="718"/>
      <c r="O34" s="718"/>
      <c r="P34" s="718"/>
      <c r="Q34" s="718"/>
      <c r="R34" s="718"/>
      <c r="S34" s="718"/>
      <c r="T34" s="718"/>
      <c r="U34" s="718"/>
      <c r="V34" s="718"/>
      <c r="W34" s="718"/>
      <c r="Y34" s="429"/>
      <c r="Z34" s="39"/>
    </row>
    <row r="35" spans="1:26" s="26" customFormat="1" x14ac:dyDescent="0.25">
      <c r="A35" s="428"/>
      <c r="B35" s="718"/>
      <c r="C35" s="718"/>
      <c r="D35" s="718"/>
      <c r="E35" s="718"/>
      <c r="F35" s="718"/>
      <c r="G35" s="718"/>
      <c r="H35" s="718"/>
      <c r="I35" s="718"/>
      <c r="J35" s="718"/>
      <c r="K35" s="718"/>
      <c r="L35" s="718"/>
      <c r="M35" s="718"/>
      <c r="N35" s="718"/>
      <c r="O35" s="718"/>
      <c r="P35" s="718"/>
      <c r="Q35" s="718"/>
      <c r="R35" s="718"/>
      <c r="S35" s="718"/>
      <c r="T35" s="718"/>
      <c r="U35" s="718"/>
      <c r="V35" s="718"/>
      <c r="W35" s="718"/>
      <c r="Y35" s="429"/>
      <c r="Z35" s="39"/>
    </row>
    <row r="37" spans="1:26" x14ac:dyDescent="0.25">
      <c r="A37" s="957" t="s">
        <v>866</v>
      </c>
      <c r="B37" s="957"/>
      <c r="C37" s="957"/>
      <c r="D37" s="957"/>
      <c r="E37" s="957"/>
      <c r="F37" s="957"/>
      <c r="G37" s="957"/>
      <c r="H37" s="957"/>
      <c r="I37" s="957"/>
      <c r="J37" s="957"/>
      <c r="K37" s="957"/>
      <c r="L37" s="957"/>
      <c r="M37" s="957"/>
      <c r="N37" s="957"/>
      <c r="O37" s="957"/>
      <c r="P37" s="957"/>
      <c r="Q37" s="957"/>
      <c r="R37" s="957"/>
      <c r="S37" s="957"/>
      <c r="T37" s="957"/>
      <c r="U37" s="957"/>
      <c r="V37" s="957"/>
      <c r="W37" s="957"/>
    </row>
    <row r="39" spans="1:26" ht="18" customHeight="1" x14ac:dyDescent="0.25">
      <c r="A39" s="880" t="s">
        <v>785</v>
      </c>
      <c r="B39" s="880"/>
      <c r="C39" s="880"/>
      <c r="D39" s="880"/>
      <c r="E39" s="880"/>
      <c r="F39" s="880"/>
      <c r="G39" s="880"/>
      <c r="H39" s="880"/>
      <c r="I39" s="880"/>
      <c r="J39" s="880"/>
      <c r="K39" s="880"/>
      <c r="L39" s="880"/>
      <c r="M39" s="880"/>
      <c r="N39" s="880"/>
      <c r="O39" s="880"/>
      <c r="P39" s="880"/>
      <c r="Q39" s="880"/>
      <c r="R39" s="880"/>
      <c r="S39" s="880"/>
      <c r="T39" s="880"/>
      <c r="U39" s="880"/>
      <c r="V39" s="880"/>
    </row>
    <row r="40" spans="1:26" ht="18" customHeight="1" x14ac:dyDescent="0.25">
      <c r="A40" s="880"/>
      <c r="B40" s="880"/>
      <c r="C40" s="880"/>
      <c r="D40" s="880"/>
      <c r="E40" s="880"/>
      <c r="F40" s="880"/>
      <c r="G40" s="880"/>
      <c r="H40" s="880"/>
      <c r="I40" s="880"/>
      <c r="J40" s="880"/>
      <c r="K40" s="880"/>
      <c r="L40" s="880"/>
      <c r="M40" s="880"/>
      <c r="N40" s="880"/>
      <c r="O40" s="880"/>
      <c r="P40" s="880"/>
      <c r="Q40" s="880"/>
      <c r="R40" s="880"/>
      <c r="S40" s="880"/>
      <c r="T40" s="880"/>
      <c r="U40" s="880"/>
      <c r="V40" s="880"/>
    </row>
    <row r="56" spans="1:28" s="5" customFormat="1" x14ac:dyDescent="0.4">
      <c r="A56" s="954">
        <v>20</v>
      </c>
      <c r="B56" s="954"/>
      <c r="C56" s="954"/>
      <c r="D56" s="954"/>
      <c r="E56" s="954"/>
      <c r="F56" s="954"/>
      <c r="G56" s="954"/>
      <c r="H56" s="954"/>
      <c r="I56" s="954"/>
      <c r="J56" s="954"/>
      <c r="K56" s="954"/>
      <c r="L56" s="954"/>
      <c r="M56" s="954"/>
      <c r="N56" s="954"/>
      <c r="O56" s="954"/>
      <c r="P56" s="954"/>
      <c r="Q56" s="954"/>
      <c r="R56" s="954"/>
      <c r="S56" s="954"/>
      <c r="T56" s="954"/>
      <c r="U56" s="954"/>
      <c r="V56" s="954"/>
      <c r="W56" s="27"/>
      <c r="X56" s="27"/>
      <c r="Y56" s="28"/>
      <c r="Z56" s="28"/>
      <c r="AA56" s="27"/>
      <c r="AB56" s="27"/>
    </row>
  </sheetData>
  <mergeCells count="19">
    <mergeCell ref="A1:V1"/>
    <mergeCell ref="A2:V2"/>
    <mergeCell ref="A3:V3"/>
    <mergeCell ref="D6:F6"/>
    <mergeCell ref="H6:J6"/>
    <mergeCell ref="L6:N6"/>
    <mergeCell ref="P6:R6"/>
    <mergeCell ref="T6:V6"/>
    <mergeCell ref="B5:V5"/>
    <mergeCell ref="B4:V4"/>
    <mergeCell ref="B25:V26"/>
    <mergeCell ref="B30:W33"/>
    <mergeCell ref="A56:V56"/>
    <mergeCell ref="D28:H28"/>
    <mergeCell ref="D29:H29"/>
    <mergeCell ref="D27:H27"/>
    <mergeCell ref="J27:N27"/>
    <mergeCell ref="A37:W37"/>
    <mergeCell ref="A39:V40"/>
  </mergeCells>
  <conditionalFormatting sqref="J22 I21:I22 I27:J29 I23:J23 D27:D29 O27:V29 D22:H23 N22 M21:M22 M23:N23 K22:L23 K28:N29 R22 Q21:Q22 Q23:R23 O22:P23 V22 U21:U22 U23:V23 U14:V18 D9:V11 S22:T23 S16:T18 D14:T15 D16:R19 T20:V21">
    <cfRule type="cellIs" dxfId="1" priority="49" stopIfTrue="1" operator="lessThan">
      <formula>0</formula>
    </cfRule>
  </conditionalFormatting>
  <pageMargins left="0.39370078740157483" right="0.78740157480314965" top="0.39370078740157483" bottom="0.39370078740157483" header="0.31496062992125984" footer="0.31496062992125984"/>
  <pageSetup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rightToLeft="1" zoomScale="70" zoomScaleNormal="70" workbookViewId="0">
      <selection activeCell="G7" sqref="G7"/>
    </sheetView>
  </sheetViews>
  <sheetFormatPr defaultRowHeight="15" x14ac:dyDescent="0.25"/>
  <cols>
    <col min="1" max="1" width="59.28515625" customWidth="1"/>
  </cols>
  <sheetData>
    <row r="1" spans="1:10" s="2" customFormat="1" ht="50.25" customHeight="1" x14ac:dyDescent="0.25">
      <c r="A1" s="1" t="s">
        <v>938</v>
      </c>
    </row>
    <row r="2" spans="1:10" s="2" customFormat="1" ht="50.25" customHeight="1" x14ac:dyDescent="0.25">
      <c r="A2" s="1"/>
    </row>
    <row r="3" spans="1:10" s="2" customFormat="1" ht="50.25" customHeight="1" x14ac:dyDescent="0.25">
      <c r="A3" s="1" t="s">
        <v>1046</v>
      </c>
    </row>
    <row r="4" spans="1:10" ht="33.75" x14ac:dyDescent="0.25">
      <c r="A4" s="1" t="s">
        <v>76</v>
      </c>
    </row>
    <row r="5" spans="1:10" ht="33.75" x14ac:dyDescent="0.25">
      <c r="A5" s="1" t="s">
        <v>1043</v>
      </c>
    </row>
    <row r="6" spans="1:10" ht="33.75" x14ac:dyDescent="0.25">
      <c r="A6" s="1" t="s">
        <v>685</v>
      </c>
    </row>
    <row r="7" spans="1:10" ht="33.75" x14ac:dyDescent="0.25">
      <c r="A7" s="1" t="s">
        <v>42</v>
      </c>
    </row>
    <row r="8" spans="1:10" ht="33.75" x14ac:dyDescent="0.25">
      <c r="A8" s="1" t="s">
        <v>1044</v>
      </c>
    </row>
    <row r="9" spans="1:10" ht="33.75" x14ac:dyDescent="0.25">
      <c r="A9" s="1" t="s">
        <v>1045</v>
      </c>
    </row>
    <row r="10" spans="1:10" ht="33.75" x14ac:dyDescent="0.25">
      <c r="A10" s="1">
        <v>1396</v>
      </c>
    </row>
    <row r="11" spans="1:10" ht="33.75" x14ac:dyDescent="0.25">
      <c r="A11" s="1">
        <v>1398</v>
      </c>
    </row>
    <row r="12" spans="1:10" ht="33.75" x14ac:dyDescent="0.25">
      <c r="A12" s="1">
        <v>1399</v>
      </c>
    </row>
    <row r="13" spans="1:10" ht="21.75" x14ac:dyDescent="0.4">
      <c r="A13" s="200" t="s">
        <v>618</v>
      </c>
      <c r="B13" s="208"/>
      <c r="C13" s="208"/>
      <c r="D13" s="208"/>
      <c r="E13" s="208"/>
      <c r="F13" s="208"/>
      <c r="G13" s="208"/>
      <c r="H13" s="208"/>
      <c r="I13" s="208"/>
      <c r="J13" s="208"/>
    </row>
    <row r="14" spans="1:10" ht="33.75" x14ac:dyDescent="0.25">
      <c r="A14" s="1" t="s">
        <v>621</v>
      </c>
    </row>
    <row r="17" spans="1:6" x14ac:dyDescent="0.25">
      <c r="A17" s="855" t="s">
        <v>944</v>
      </c>
      <c r="B17" s="855"/>
      <c r="C17" s="855"/>
      <c r="D17" s="855"/>
      <c r="E17" s="855"/>
      <c r="F17" s="855"/>
    </row>
    <row r="18" spans="1:6" x14ac:dyDescent="0.25">
      <c r="A18" s="855"/>
      <c r="B18" s="855"/>
      <c r="C18" s="855"/>
      <c r="D18" s="855"/>
      <c r="E18" s="855"/>
      <c r="F18" s="855"/>
    </row>
    <row r="19" spans="1:6" x14ac:dyDescent="0.25">
      <c r="A19" s="855"/>
      <c r="B19" s="855"/>
      <c r="C19" s="855"/>
      <c r="D19" s="855"/>
      <c r="E19" s="855"/>
      <c r="F19" s="855"/>
    </row>
  </sheetData>
  <mergeCells count="1">
    <mergeCell ref="A17:F19"/>
  </mergeCells>
  <pageMargins left="0.25" right="0.25" top="0.75" bottom="0.75" header="0.3" footer="0.3"/>
  <pageSetup orientation="portrait" verticalDpi="0"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sheetPr>
  <dimension ref="A1:AC21"/>
  <sheetViews>
    <sheetView rightToLeft="1" zoomScaleNormal="100" zoomScaleSheetLayoutView="98" workbookViewId="0">
      <selection activeCell="U9" sqref="U9"/>
    </sheetView>
  </sheetViews>
  <sheetFormatPr defaultColWidth="9" defaultRowHeight="15.75" x14ac:dyDescent="0.25"/>
  <cols>
    <col min="1" max="1" width="4.7109375" style="57" bestFit="1" customWidth="1"/>
    <col min="2" max="2" width="28.28515625" style="35" bestFit="1" customWidth="1"/>
    <col min="3" max="3" width="0.7109375" style="35" customWidth="1"/>
    <col min="4" max="4" width="8.7109375" style="35" customWidth="1"/>
    <col min="5" max="5" width="0.7109375" style="35" customWidth="1"/>
    <col min="6" max="6" width="8.7109375" style="35" customWidth="1"/>
    <col min="7" max="7" width="0.7109375" style="35" customWidth="1"/>
    <col min="8" max="8" width="10.42578125" style="35" customWidth="1"/>
    <col min="9" max="9" width="1.42578125" style="35" customWidth="1"/>
    <col min="10" max="10" width="8.7109375" style="35" customWidth="1"/>
    <col min="11" max="11" width="0.7109375" style="35" customWidth="1"/>
    <col min="12" max="12" width="8.7109375" style="35" customWidth="1"/>
    <col min="13" max="13" width="0.7109375" style="35" customWidth="1"/>
    <col min="14" max="14" width="8.7109375" style="35" customWidth="1"/>
    <col min="15" max="15" width="0.7109375" style="35" customWidth="1"/>
    <col min="16" max="16" width="9.5703125" style="35" customWidth="1"/>
    <col min="17" max="17" width="0.7109375" style="35" customWidth="1"/>
    <col min="18" max="18" width="8.7109375" style="35" customWidth="1"/>
    <col min="19" max="19" width="0.7109375" style="35" customWidth="1"/>
    <col min="20" max="20" width="4.140625" style="35" customWidth="1"/>
    <col min="21" max="21" width="1.85546875" style="35" customWidth="1"/>
    <col min="22" max="22" width="11" style="35" customWidth="1"/>
    <col min="23" max="23" width="0.7109375" style="35" customWidth="1"/>
    <col min="24" max="24" width="1.85546875" style="35" customWidth="1"/>
    <col min="25" max="25" width="11.85546875" style="34" bestFit="1" customWidth="1"/>
    <col min="26" max="26" width="15.28515625" style="34" bestFit="1" customWidth="1"/>
    <col min="27" max="27" width="5" style="35" customWidth="1"/>
    <col min="28" max="28" width="10.28515625" style="35" bestFit="1" customWidth="1"/>
    <col min="29" max="29" width="5" style="35" customWidth="1"/>
    <col min="30" max="30" width="10.28515625" style="35" bestFit="1" customWidth="1"/>
    <col min="31" max="33" width="9" style="35"/>
    <col min="34" max="34" width="10.28515625" style="35" bestFit="1" customWidth="1"/>
    <col min="35" max="16384" width="9" style="35"/>
  </cols>
  <sheetData>
    <row r="1" spans="1:29" s="5" customFormat="1" ht="21" x14ac:dyDescent="0.4">
      <c r="A1" s="941" t="str">
        <f>'سر برگ صفحات'!A1</f>
        <v>شرکت صندوق پژوهش و فناوری غیر دولتی ....(سهامی خاص)</v>
      </c>
      <c r="B1" s="941"/>
      <c r="C1" s="941"/>
      <c r="D1" s="941"/>
      <c r="E1" s="941"/>
      <c r="F1" s="941"/>
      <c r="G1" s="941"/>
      <c r="H1" s="941"/>
      <c r="I1" s="941"/>
      <c r="J1" s="941"/>
      <c r="K1" s="941"/>
      <c r="L1" s="941"/>
      <c r="M1" s="941"/>
      <c r="N1" s="941"/>
      <c r="O1" s="941"/>
      <c r="P1" s="941"/>
      <c r="Q1" s="941"/>
      <c r="R1" s="941"/>
      <c r="S1" s="941"/>
      <c r="T1" s="941"/>
      <c r="U1" s="421"/>
      <c r="V1" s="421"/>
      <c r="W1" s="27"/>
      <c r="X1" s="27"/>
      <c r="Y1" s="28"/>
      <c r="Z1" s="28"/>
      <c r="AA1" s="27"/>
      <c r="AB1" s="27"/>
    </row>
    <row r="2" spans="1:29" s="5" customFormat="1" ht="21" x14ac:dyDescent="0.4">
      <c r="A2" s="942" t="str">
        <f>'سر برگ صفحات'!A14</f>
        <v>يادداشتهاي توضيحي صورت هاي مالي</v>
      </c>
      <c r="B2" s="942"/>
      <c r="C2" s="942"/>
      <c r="D2" s="942"/>
      <c r="E2" s="942"/>
      <c r="F2" s="942"/>
      <c r="G2" s="942"/>
      <c r="H2" s="942"/>
      <c r="I2" s="942"/>
      <c r="J2" s="942"/>
      <c r="K2" s="942"/>
      <c r="L2" s="942"/>
      <c r="M2" s="942"/>
      <c r="N2" s="942"/>
      <c r="O2" s="942"/>
      <c r="P2" s="942"/>
      <c r="Q2" s="942"/>
      <c r="R2" s="942"/>
      <c r="S2" s="942"/>
      <c r="T2" s="942"/>
      <c r="U2" s="421"/>
      <c r="V2" s="421"/>
      <c r="W2" s="27"/>
      <c r="X2" s="27"/>
      <c r="Y2" s="28"/>
      <c r="Z2" s="28"/>
      <c r="AA2" s="27"/>
      <c r="AB2" s="27"/>
    </row>
    <row r="3" spans="1:29" s="5" customFormat="1" ht="21" x14ac:dyDescent="0.4">
      <c r="A3" s="942" t="str">
        <f>'سر برگ صفحات'!A3</f>
        <v>سال مالي منتهی به .. اسفند …</v>
      </c>
      <c r="B3" s="942"/>
      <c r="C3" s="942"/>
      <c r="D3" s="942"/>
      <c r="E3" s="942"/>
      <c r="F3" s="942"/>
      <c r="G3" s="942"/>
      <c r="H3" s="942"/>
      <c r="I3" s="942"/>
      <c r="J3" s="942"/>
      <c r="K3" s="942"/>
      <c r="L3" s="942"/>
      <c r="M3" s="942"/>
      <c r="N3" s="942"/>
      <c r="O3" s="942"/>
      <c r="P3" s="942"/>
      <c r="Q3" s="942"/>
      <c r="R3" s="942"/>
      <c r="S3" s="942"/>
      <c r="T3" s="942"/>
      <c r="U3" s="421"/>
      <c r="V3" s="421"/>
      <c r="W3" s="27"/>
      <c r="X3" s="27"/>
      <c r="Y3" s="28"/>
      <c r="Z3" s="28"/>
      <c r="AA3" s="27"/>
      <c r="AB3" s="27"/>
    </row>
    <row r="4" spans="1:29" s="26" customFormat="1" x14ac:dyDescent="0.25">
      <c r="A4" s="817"/>
      <c r="B4" s="962"/>
      <c r="C4" s="962"/>
      <c r="D4" s="962"/>
      <c r="E4" s="962"/>
      <c r="F4" s="962"/>
      <c r="G4" s="962"/>
      <c r="H4" s="962"/>
      <c r="I4" s="962"/>
      <c r="J4" s="962"/>
      <c r="K4" s="962"/>
      <c r="L4" s="962"/>
      <c r="M4" s="962"/>
      <c r="N4" s="962"/>
      <c r="O4" s="962"/>
      <c r="P4" s="962"/>
      <c r="Q4" s="962"/>
      <c r="R4" s="962"/>
      <c r="S4" s="962"/>
      <c r="T4" s="962"/>
      <c r="U4" s="442"/>
      <c r="V4" s="442"/>
      <c r="W4" s="442"/>
      <c r="X4" s="442"/>
      <c r="Y4" s="442"/>
      <c r="Z4" s="38"/>
      <c r="AB4" s="429"/>
      <c r="AC4" s="39"/>
    </row>
    <row r="5" spans="1:29" s="26" customFormat="1" x14ac:dyDescent="0.25">
      <c r="A5" s="817"/>
      <c r="B5" s="962"/>
      <c r="C5" s="962"/>
      <c r="D5" s="962"/>
      <c r="E5" s="962"/>
      <c r="F5" s="962"/>
      <c r="G5" s="962"/>
      <c r="H5" s="962"/>
      <c r="I5" s="962"/>
      <c r="J5" s="962"/>
      <c r="K5" s="962"/>
      <c r="L5" s="962"/>
      <c r="M5" s="962"/>
      <c r="N5" s="962"/>
      <c r="O5" s="962"/>
      <c r="P5" s="962"/>
      <c r="Q5" s="962"/>
      <c r="R5" s="962"/>
      <c r="S5" s="962"/>
      <c r="T5" s="962"/>
      <c r="U5" s="442"/>
      <c r="V5" s="442"/>
      <c r="W5" s="442"/>
      <c r="X5" s="442"/>
      <c r="Y5" s="442"/>
      <c r="Z5" s="38"/>
      <c r="AB5" s="429"/>
      <c r="AC5" s="39"/>
    </row>
    <row r="6" spans="1:29" s="5" customFormat="1" x14ac:dyDescent="0.4">
      <c r="A6" s="333" t="s">
        <v>966</v>
      </c>
      <c r="B6" s="441" t="s">
        <v>145</v>
      </c>
      <c r="C6" s="29"/>
      <c r="D6" s="29"/>
      <c r="E6" s="29"/>
      <c r="F6" s="29"/>
      <c r="G6" s="29"/>
      <c r="H6" s="29"/>
      <c r="I6" s="29"/>
      <c r="J6" s="29"/>
      <c r="K6" s="29"/>
      <c r="L6" s="29"/>
      <c r="M6" s="29"/>
      <c r="N6" s="29"/>
      <c r="O6" s="29"/>
      <c r="P6" s="29"/>
      <c r="Q6" s="29"/>
      <c r="R6" s="29"/>
      <c r="S6" s="29"/>
      <c r="T6" s="446"/>
      <c r="U6" s="446"/>
      <c r="V6" s="446"/>
      <c r="W6" s="27"/>
      <c r="X6" s="27"/>
      <c r="Y6" s="28"/>
      <c r="Z6" s="28"/>
      <c r="AA6" s="27"/>
      <c r="AB6" s="27"/>
    </row>
    <row r="7" spans="1:29" ht="38.25" customHeight="1" x14ac:dyDescent="0.25">
      <c r="A7" s="385"/>
      <c r="B7" s="422"/>
      <c r="C7" s="37"/>
      <c r="D7" s="963">
        <f>'سر برگ صفحات'!A12</f>
        <v>1399</v>
      </c>
      <c r="E7" s="963"/>
      <c r="F7" s="963"/>
      <c r="G7" s="963"/>
      <c r="H7" s="963"/>
      <c r="I7" s="963"/>
      <c r="J7" s="963"/>
      <c r="K7" s="406"/>
      <c r="L7" s="963">
        <f>'سر برگ صفحات'!A11</f>
        <v>1398</v>
      </c>
      <c r="M7" s="963"/>
      <c r="N7" s="963"/>
      <c r="O7" s="963"/>
      <c r="P7" s="963"/>
      <c r="Q7" s="963"/>
      <c r="R7" s="963"/>
      <c r="S7" s="406"/>
      <c r="T7" s="30"/>
      <c r="U7" s="30"/>
      <c r="V7" s="30"/>
      <c r="W7" s="30"/>
    </row>
    <row r="8" spans="1:29" s="412" customFormat="1" ht="16.5" customHeight="1" x14ac:dyDescent="0.25">
      <c r="A8" s="432"/>
      <c r="B8" s="414"/>
      <c r="C8" s="433"/>
      <c r="D8" s="961" t="s">
        <v>146</v>
      </c>
      <c r="E8" s="961"/>
      <c r="F8" s="961"/>
      <c r="G8" s="961"/>
      <c r="H8" s="961"/>
      <c r="I8" s="961"/>
      <c r="J8" s="961"/>
      <c r="K8" s="434"/>
      <c r="L8" s="961" t="s">
        <v>146</v>
      </c>
      <c r="M8" s="961"/>
      <c r="N8" s="961"/>
      <c r="O8" s="961"/>
      <c r="P8" s="961"/>
      <c r="Q8" s="961"/>
      <c r="R8" s="961"/>
      <c r="S8" s="434"/>
      <c r="T8" s="413"/>
      <c r="U8" s="413"/>
      <c r="V8" s="413"/>
      <c r="W8" s="413"/>
      <c r="Y8" s="418"/>
      <c r="Z8" s="418"/>
    </row>
    <row r="9" spans="1:29" s="456" customFormat="1" ht="30" x14ac:dyDescent="0.25">
      <c r="A9" s="454"/>
      <c r="B9" s="435"/>
      <c r="C9" s="455"/>
      <c r="D9" s="779" t="s">
        <v>891</v>
      </c>
      <c r="E9" s="438"/>
      <c r="F9" s="437" t="s">
        <v>148</v>
      </c>
      <c r="G9" s="455"/>
      <c r="H9" s="835" t="s">
        <v>953</v>
      </c>
      <c r="I9" s="592"/>
      <c r="J9" s="437" t="s">
        <v>149</v>
      </c>
      <c r="K9" s="438"/>
      <c r="L9" s="437" t="s">
        <v>892</v>
      </c>
      <c r="M9" s="438"/>
      <c r="N9" s="437" t="s">
        <v>148</v>
      </c>
      <c r="O9" s="455"/>
      <c r="P9" s="835" t="s">
        <v>953</v>
      </c>
      <c r="Q9" s="455"/>
      <c r="R9" s="437" t="s">
        <v>149</v>
      </c>
      <c r="S9" s="455"/>
      <c r="T9" s="455"/>
      <c r="U9" s="455"/>
      <c r="V9" s="455"/>
      <c r="W9" s="455"/>
      <c r="Y9" s="457"/>
      <c r="Z9" s="457"/>
    </row>
    <row r="10" spans="1:29" s="449" customFormat="1" ht="14.25" x14ac:dyDescent="0.25">
      <c r="A10" s="447"/>
      <c r="B10" s="451"/>
      <c r="C10" s="448"/>
      <c r="D10" s="452" t="s">
        <v>68</v>
      </c>
      <c r="E10" s="448"/>
      <c r="F10" s="452" t="s">
        <v>68</v>
      </c>
      <c r="G10" s="448"/>
      <c r="H10" s="448"/>
      <c r="I10" s="448"/>
      <c r="J10" s="452" t="s">
        <v>68</v>
      </c>
      <c r="K10" s="448"/>
      <c r="L10" s="452" t="s">
        <v>68</v>
      </c>
      <c r="M10" s="448"/>
      <c r="N10" s="452" t="s">
        <v>68</v>
      </c>
      <c r="O10" s="448"/>
      <c r="P10" s="448"/>
      <c r="Q10" s="448"/>
      <c r="R10" s="452" t="s">
        <v>68</v>
      </c>
      <c r="S10" s="452"/>
      <c r="T10" s="452"/>
      <c r="U10" s="452"/>
      <c r="V10" s="452"/>
      <c r="W10" s="448"/>
      <c r="Y10" s="450"/>
      <c r="Z10" s="450"/>
    </row>
    <row r="11" spans="1:29" s="449" customFormat="1" ht="19.5" x14ac:dyDescent="0.25">
      <c r="A11" s="447"/>
      <c r="B11" s="780" t="s">
        <v>895</v>
      </c>
      <c r="C11" s="448"/>
      <c r="D11" s="452"/>
      <c r="E11" s="448"/>
      <c r="F11" s="452"/>
      <c r="G11" s="448"/>
      <c r="H11" s="448"/>
      <c r="I11" s="448"/>
      <c r="J11" s="452"/>
      <c r="K11" s="448"/>
      <c r="L11" s="452"/>
      <c r="M11" s="448"/>
      <c r="N11" s="452"/>
      <c r="O11" s="448"/>
      <c r="P11" s="448"/>
      <c r="Q11" s="448"/>
      <c r="R11" s="452"/>
      <c r="S11" s="452"/>
      <c r="T11" s="452"/>
      <c r="U11" s="452"/>
      <c r="V11" s="452"/>
      <c r="W11" s="448"/>
      <c r="Y11" s="450"/>
      <c r="Z11" s="450"/>
    </row>
    <row r="12" spans="1:29" x14ac:dyDescent="0.25">
      <c r="B12" s="61" t="s">
        <v>150</v>
      </c>
    </row>
    <row r="13" spans="1:29" x14ac:dyDescent="0.25">
      <c r="B13" s="61" t="s">
        <v>893</v>
      </c>
    </row>
    <row r="14" spans="1:29" x14ac:dyDescent="0.25">
      <c r="B14" s="62" t="s">
        <v>894</v>
      </c>
    </row>
    <row r="15" spans="1:29" x14ac:dyDescent="0.25">
      <c r="B15" s="62" t="s">
        <v>253</v>
      </c>
      <c r="D15" s="64"/>
      <c r="F15" s="64"/>
      <c r="H15" s="64"/>
      <c r="J15" s="64"/>
      <c r="L15" s="64"/>
      <c r="N15" s="64"/>
      <c r="P15" s="64"/>
      <c r="R15" s="64"/>
    </row>
    <row r="16" spans="1:29" x14ac:dyDescent="0.25">
      <c r="B16" s="61"/>
      <c r="D16" s="35">
        <f>SUM(D12:D15)</f>
        <v>0</v>
      </c>
      <c r="F16" s="35">
        <f>SUM(F12:F15)</f>
        <v>0</v>
      </c>
      <c r="J16" s="35">
        <f>SUM(J12:J15)</f>
        <v>0</v>
      </c>
      <c r="L16" s="35">
        <f>SUM(L12:L15)</f>
        <v>0</v>
      </c>
      <c r="N16" s="35">
        <f>SUM(N12:N15)</f>
        <v>0</v>
      </c>
      <c r="R16" s="35">
        <f>SUM(R12:R15)</f>
        <v>0</v>
      </c>
    </row>
    <row r="17" spans="1:20" x14ac:dyDescent="0.25">
      <c r="B17" s="61" t="s">
        <v>1020</v>
      </c>
      <c r="D17" s="26"/>
      <c r="F17" s="26"/>
      <c r="H17" s="26"/>
      <c r="J17" s="26"/>
      <c r="L17" s="26"/>
      <c r="N17" s="26"/>
      <c r="P17" s="26"/>
      <c r="R17" s="26"/>
    </row>
    <row r="18" spans="1:20" ht="16.5" thickBot="1" x14ac:dyDescent="0.3">
      <c r="D18" s="65">
        <f>SUM(D16:D17)</f>
        <v>0</v>
      </c>
      <c r="F18" s="65">
        <f>SUM(F16:F17)</f>
        <v>0</v>
      </c>
      <c r="H18" s="65"/>
      <c r="J18" s="65">
        <f>SUM(J16:J17)</f>
        <v>0</v>
      </c>
      <c r="L18" s="65">
        <f>SUM(L16:L17)</f>
        <v>0</v>
      </c>
      <c r="N18" s="65">
        <f>SUM(N16:N17)</f>
        <v>0</v>
      </c>
      <c r="P18" s="65"/>
      <c r="R18" s="65">
        <f>SUM(R16:R17)</f>
        <v>0</v>
      </c>
    </row>
    <row r="19" spans="1:20" ht="16.5" thickTop="1" x14ac:dyDescent="0.25"/>
    <row r="20" spans="1:20" x14ac:dyDescent="0.25">
      <c r="A20" s="333"/>
      <c r="B20" s="960"/>
      <c r="C20" s="960"/>
      <c r="D20" s="960"/>
      <c r="E20" s="960"/>
      <c r="F20" s="960"/>
      <c r="G20" s="960"/>
      <c r="H20" s="960"/>
      <c r="I20" s="960"/>
      <c r="J20" s="960"/>
      <c r="K20" s="960"/>
      <c r="L20" s="960"/>
      <c r="M20" s="960"/>
      <c r="N20" s="960"/>
      <c r="O20" s="960"/>
      <c r="P20" s="960"/>
      <c r="Q20" s="960"/>
      <c r="R20" s="960"/>
      <c r="S20" s="960"/>
      <c r="T20" s="960"/>
    </row>
    <row r="21" spans="1:20" x14ac:dyDescent="0.25">
      <c r="A21" s="333"/>
      <c r="B21" s="960"/>
      <c r="C21" s="960"/>
      <c r="D21" s="960"/>
      <c r="E21" s="960"/>
      <c r="F21" s="960"/>
      <c r="G21" s="960"/>
      <c r="H21" s="960"/>
      <c r="I21" s="960"/>
      <c r="J21" s="960"/>
      <c r="K21" s="960"/>
      <c r="L21" s="960"/>
      <c r="M21" s="960"/>
      <c r="N21" s="960"/>
      <c r="O21" s="960"/>
      <c r="P21" s="960"/>
      <c r="Q21" s="960"/>
      <c r="R21" s="960"/>
      <c r="S21" s="960"/>
      <c r="T21" s="960"/>
    </row>
  </sheetData>
  <mergeCells count="9">
    <mergeCell ref="B20:T21"/>
    <mergeCell ref="D8:J8"/>
    <mergeCell ref="L8:R8"/>
    <mergeCell ref="A1:T1"/>
    <mergeCell ref="A2:T2"/>
    <mergeCell ref="A3:T3"/>
    <mergeCell ref="B4:T5"/>
    <mergeCell ref="D7:J7"/>
    <mergeCell ref="L7:R7"/>
  </mergeCells>
  <conditionalFormatting sqref="D10:D11 F10:F11 J10:J11 L10:L11 N10:N11 R10:V11">
    <cfRule type="cellIs" dxfId="0" priority="54" stopIfTrue="1" operator="lessThan">
      <formula>0</formula>
    </cfRule>
  </conditionalFormatting>
  <pageMargins left="0.39370078740157483" right="0.78740157480314965" top="0.39370078740157483" bottom="0.39370078740157483" header="0.31496062992125984" footer="0.31496062992125984"/>
  <pageSetup scale="78" orientation="portrait"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P34"/>
  <sheetViews>
    <sheetView rightToLeft="1" zoomScaleNormal="100" zoomScaleSheetLayoutView="98" workbookViewId="0">
      <selection activeCell="B18" sqref="B18:D18"/>
    </sheetView>
  </sheetViews>
  <sheetFormatPr defaultColWidth="7.7109375" defaultRowHeight="15.75" x14ac:dyDescent="0.25"/>
  <cols>
    <col min="1" max="1" width="4.7109375" style="57" bestFit="1" customWidth="1"/>
    <col min="2" max="2" width="28.28515625" style="35" customWidth="1"/>
    <col min="3" max="3" width="0.7109375" style="35" customWidth="1"/>
    <col min="4" max="4" width="10.28515625" style="35" customWidth="1"/>
    <col min="5" max="5" width="0.7109375" style="35" customWidth="1"/>
    <col min="6" max="6" width="10.28515625" style="35" customWidth="1"/>
    <col min="7" max="7" width="0.7109375" style="35" customWidth="1"/>
    <col min="8" max="8" width="10.28515625" style="35" customWidth="1"/>
    <col min="9" max="9" width="0.7109375" style="35" customWidth="1"/>
    <col min="10" max="10" width="10.28515625" style="35" customWidth="1"/>
    <col min="11" max="11" width="0.7109375" style="35" customWidth="1"/>
    <col min="12" max="12" width="10.28515625" style="35" customWidth="1"/>
    <col min="13" max="13" width="2.28515625" style="35" customWidth="1"/>
    <col min="14" max="14" width="15.28515625" style="34" bestFit="1" customWidth="1"/>
    <col min="15" max="15" width="5" style="35" customWidth="1"/>
    <col min="16" max="16" width="10.28515625" style="35" bestFit="1" customWidth="1"/>
    <col min="17" max="17" width="5" style="35" customWidth="1"/>
    <col min="18" max="18" width="10.28515625" style="35" bestFit="1" customWidth="1"/>
    <col min="19" max="21" width="9" style="35" customWidth="1"/>
    <col min="22" max="22" width="10.28515625" style="35" bestFit="1" customWidth="1"/>
    <col min="23" max="251" width="9" style="35" customWidth="1"/>
    <col min="252" max="252" width="3.7109375" style="35" customWidth="1"/>
    <col min="253" max="253" width="4.85546875" style="35" customWidth="1"/>
    <col min="254" max="254" width="5.28515625" style="35" customWidth="1"/>
    <col min="255" max="255" width="31.28515625" style="35" customWidth="1"/>
    <col min="256" max="16384" width="7.7109375" style="35"/>
  </cols>
  <sheetData>
    <row r="1" spans="1:16" s="5" customFormat="1" ht="21" x14ac:dyDescent="0.4">
      <c r="A1" s="941" t="str">
        <f>'سر برگ صفحات'!A1</f>
        <v>شرکت صندوق پژوهش و فناوری غیر دولتی ....(سهامی خاص)</v>
      </c>
      <c r="B1" s="941"/>
      <c r="C1" s="941"/>
      <c r="D1" s="941"/>
      <c r="E1" s="941"/>
      <c r="F1" s="941"/>
      <c r="G1" s="941"/>
      <c r="H1" s="941"/>
      <c r="I1" s="941"/>
      <c r="J1" s="941"/>
      <c r="K1" s="941"/>
      <c r="L1" s="941"/>
      <c r="M1" s="941"/>
      <c r="N1" s="28"/>
      <c r="O1" s="27"/>
      <c r="P1" s="27"/>
    </row>
    <row r="2" spans="1:16" s="5" customFormat="1" ht="21" x14ac:dyDescent="0.4">
      <c r="A2" s="942" t="str">
        <f>'سر برگ صفحات'!A14</f>
        <v>يادداشتهاي توضيحي صورت هاي مالي</v>
      </c>
      <c r="B2" s="942"/>
      <c r="C2" s="942"/>
      <c r="D2" s="942"/>
      <c r="E2" s="942"/>
      <c r="F2" s="942"/>
      <c r="G2" s="942"/>
      <c r="H2" s="942"/>
      <c r="I2" s="942"/>
      <c r="J2" s="942"/>
      <c r="K2" s="942"/>
      <c r="L2" s="942"/>
      <c r="M2" s="942"/>
      <c r="N2" s="28"/>
      <c r="O2" s="27"/>
      <c r="P2" s="27"/>
    </row>
    <row r="3" spans="1:16" s="5" customFormat="1" ht="21" x14ac:dyDescent="0.4">
      <c r="A3" s="942" t="str">
        <f>'سر برگ صفحات'!A3</f>
        <v>سال مالي منتهی به .. اسفند …</v>
      </c>
      <c r="B3" s="942"/>
      <c r="C3" s="942"/>
      <c r="D3" s="942"/>
      <c r="E3" s="942"/>
      <c r="F3" s="942"/>
      <c r="G3" s="942"/>
      <c r="H3" s="942"/>
      <c r="I3" s="942"/>
      <c r="J3" s="942"/>
      <c r="K3" s="942"/>
      <c r="L3" s="942"/>
      <c r="M3" s="942"/>
      <c r="N3" s="28"/>
      <c r="O3" s="27"/>
      <c r="P3" s="27"/>
    </row>
    <row r="4" spans="1:16" ht="19.5" x14ac:dyDescent="0.25">
      <c r="A4" s="58"/>
      <c r="B4" s="20"/>
    </row>
    <row r="5" spans="1:16" s="32" customFormat="1" ht="19.5" x14ac:dyDescent="0.25">
      <c r="A5" s="58" t="s">
        <v>144</v>
      </c>
      <c r="B5" s="20" t="s">
        <v>152</v>
      </c>
      <c r="N5" s="105"/>
    </row>
    <row r="6" spans="1:16" s="17" customFormat="1" ht="19.5" x14ac:dyDescent="0.25">
      <c r="A6" s="66"/>
      <c r="B6" s="19"/>
      <c r="C6" s="37"/>
      <c r="D6" s="52"/>
      <c r="E6" s="52"/>
      <c r="F6" s="45">
        <f>'سر برگ صفحات'!A12</f>
        <v>1399</v>
      </c>
      <c r="G6" s="52"/>
      <c r="H6" s="45">
        <f>'سر برگ صفحات'!A11</f>
        <v>1398</v>
      </c>
      <c r="I6" s="52"/>
      <c r="J6" s="966"/>
      <c r="K6" s="966"/>
      <c r="L6" s="966"/>
      <c r="M6" s="37"/>
      <c r="N6" s="67"/>
    </row>
    <row r="7" spans="1:16" s="17" customFormat="1" x14ac:dyDescent="0.25">
      <c r="A7" s="68"/>
      <c r="F7" s="17" t="s">
        <v>68</v>
      </c>
      <c r="H7" s="17" t="s">
        <v>68</v>
      </c>
      <c r="N7" s="67"/>
    </row>
    <row r="8" spans="1:16" x14ac:dyDescent="0.25">
      <c r="B8" s="964"/>
      <c r="C8" s="964"/>
      <c r="D8" s="964"/>
    </row>
    <row r="9" spans="1:16" x14ac:dyDescent="0.25">
      <c r="B9" s="964" t="s">
        <v>153</v>
      </c>
      <c r="C9" s="964"/>
      <c r="D9" s="964"/>
    </row>
    <row r="10" spans="1:16" x14ac:dyDescent="0.25">
      <c r="B10" s="964" t="s">
        <v>154</v>
      </c>
      <c r="C10" s="964"/>
      <c r="D10" s="964"/>
    </row>
    <row r="11" spans="1:16" x14ac:dyDescent="0.25">
      <c r="B11" s="964" t="s">
        <v>896</v>
      </c>
      <c r="C11" s="964"/>
      <c r="D11" s="964"/>
    </row>
    <row r="12" spans="1:16" x14ac:dyDescent="0.25">
      <c r="B12" s="964" t="s">
        <v>897</v>
      </c>
      <c r="C12" s="964"/>
      <c r="D12" s="964"/>
    </row>
    <row r="13" spans="1:16" x14ac:dyDescent="0.25">
      <c r="B13" s="965" t="s">
        <v>253</v>
      </c>
      <c r="C13" s="965"/>
      <c r="D13" s="965"/>
      <c r="F13" s="64"/>
      <c r="H13" s="64"/>
    </row>
    <row r="14" spans="1:16" x14ac:dyDescent="0.25">
      <c r="F14" s="73">
        <f>SUM(F8:F13)</f>
        <v>0</v>
      </c>
      <c r="H14" s="73">
        <f>SUM(H8:H13)</f>
        <v>0</v>
      </c>
    </row>
    <row r="15" spans="1:16" x14ac:dyDescent="0.25">
      <c r="B15" s="967" t="s">
        <v>156</v>
      </c>
      <c r="C15" s="967"/>
      <c r="D15" s="967"/>
    </row>
    <row r="16" spans="1:16" x14ac:dyDescent="0.25">
      <c r="B16" s="964" t="s">
        <v>153</v>
      </c>
      <c r="C16" s="964"/>
      <c r="D16" s="964"/>
    </row>
    <row r="17" spans="1:16" x14ac:dyDescent="0.25">
      <c r="B17" s="964" t="s">
        <v>792</v>
      </c>
      <c r="C17" s="964"/>
      <c r="D17" s="964"/>
    </row>
    <row r="18" spans="1:16" x14ac:dyDescent="0.25">
      <c r="B18" s="965" t="s">
        <v>1021</v>
      </c>
      <c r="C18" s="965"/>
      <c r="D18" s="965"/>
      <c r="F18" s="64"/>
      <c r="H18" s="64"/>
    </row>
    <row r="19" spans="1:16" x14ac:dyDescent="0.25">
      <c r="F19" s="73">
        <f>SUM(F16:F18)</f>
        <v>0</v>
      </c>
      <c r="H19" s="73">
        <f>SUM(H16:H18)</f>
        <v>0</v>
      </c>
    </row>
    <row r="20" spans="1:16" ht="16.5" thickBot="1" x14ac:dyDescent="0.3">
      <c r="F20" s="65">
        <f>F19+F14</f>
        <v>0</v>
      </c>
      <c r="H20" s="65">
        <f>H19+H14</f>
        <v>0</v>
      </c>
    </row>
    <row r="21" spans="1:16" ht="16.5" thickTop="1" x14ac:dyDescent="0.25"/>
    <row r="22" spans="1:16" s="33" customFormat="1" ht="19.5" x14ac:dyDescent="0.25">
      <c r="A22" s="75"/>
      <c r="B22" s="719"/>
      <c r="C22" s="719"/>
      <c r="D22" s="719"/>
      <c r="E22" s="719"/>
      <c r="F22" s="719"/>
      <c r="G22" s="719"/>
      <c r="H22" s="719"/>
      <c r="I22" s="719"/>
      <c r="J22" s="719"/>
      <c r="K22" s="719"/>
      <c r="L22" s="719"/>
      <c r="M22" s="719"/>
      <c r="N22" s="76"/>
    </row>
    <row r="23" spans="1:16" s="33" customFormat="1" ht="19.5" x14ac:dyDescent="0.25">
      <c r="A23" s="75"/>
      <c r="B23" s="719"/>
      <c r="C23" s="719"/>
      <c r="D23" s="719"/>
      <c r="E23" s="719"/>
      <c r="F23" s="719"/>
      <c r="G23" s="719"/>
      <c r="H23" s="719"/>
      <c r="I23" s="719"/>
      <c r="J23" s="719"/>
      <c r="K23" s="719"/>
      <c r="L23" s="719"/>
      <c r="M23" s="719"/>
      <c r="N23" s="76"/>
    </row>
    <row r="24" spans="1:16" s="33" customFormat="1" ht="19.5" x14ac:dyDescent="0.25">
      <c r="A24" s="75"/>
      <c r="B24" s="719"/>
      <c r="C24" s="719"/>
      <c r="D24" s="719"/>
      <c r="E24" s="719"/>
      <c r="F24" s="719"/>
      <c r="G24" s="719"/>
      <c r="H24" s="719"/>
      <c r="I24" s="719"/>
      <c r="J24" s="719"/>
      <c r="K24" s="719"/>
      <c r="L24" s="719"/>
      <c r="M24" s="719"/>
      <c r="N24" s="76"/>
    </row>
    <row r="28" spans="1:16" x14ac:dyDescent="0.25">
      <c r="A28" s="957" t="s">
        <v>867</v>
      </c>
      <c r="B28" s="957"/>
      <c r="C28" s="957"/>
      <c r="D28" s="957"/>
      <c r="E28" s="957"/>
      <c r="F28" s="957"/>
      <c r="G28" s="957"/>
      <c r="H28" s="957"/>
      <c r="I28" s="957"/>
      <c r="J28" s="957"/>
      <c r="K28" s="957"/>
      <c r="L28" s="957"/>
      <c r="M28" s="957"/>
    </row>
    <row r="31" spans="1:16" ht="15.75" customHeight="1" x14ac:dyDescent="0.45">
      <c r="A31" s="880" t="s">
        <v>790</v>
      </c>
      <c r="B31" s="880"/>
      <c r="C31" s="880"/>
      <c r="D31" s="880"/>
      <c r="E31" s="880"/>
      <c r="F31" s="880"/>
      <c r="G31" s="880"/>
      <c r="H31" s="880"/>
      <c r="I31" s="880"/>
      <c r="J31" s="880"/>
      <c r="K31" s="880"/>
      <c r="L31" s="880"/>
      <c r="M31" s="688"/>
      <c r="N31" s="688"/>
      <c r="O31" s="688"/>
      <c r="P31" s="688"/>
    </row>
    <row r="32" spans="1:16" ht="15.75" customHeight="1" x14ac:dyDescent="0.45">
      <c r="A32" s="880" t="s">
        <v>791</v>
      </c>
      <c r="B32" s="880"/>
      <c r="C32" s="880"/>
      <c r="D32" s="880"/>
      <c r="E32" s="880"/>
      <c r="F32" s="880"/>
      <c r="G32" s="880"/>
      <c r="H32" s="880"/>
      <c r="I32" s="880"/>
      <c r="J32" s="880"/>
      <c r="K32" s="880"/>
      <c r="L32" s="880"/>
      <c r="M32" s="880"/>
      <c r="N32" s="688"/>
      <c r="O32" s="688"/>
      <c r="P32" s="688"/>
    </row>
    <row r="33" spans="1:13" ht="15.75" customHeight="1" x14ac:dyDescent="0.25">
      <c r="A33" s="880"/>
      <c r="B33" s="880"/>
      <c r="C33" s="880"/>
      <c r="D33" s="880"/>
      <c r="E33" s="880"/>
      <c r="F33" s="880"/>
      <c r="G33" s="880"/>
      <c r="H33" s="880"/>
      <c r="I33" s="880"/>
      <c r="J33" s="880"/>
      <c r="K33" s="880"/>
      <c r="L33" s="880"/>
      <c r="M33" s="880"/>
    </row>
    <row r="34" spans="1:13" ht="15.75" customHeight="1" x14ac:dyDescent="0.45">
      <c r="A34" s="688"/>
      <c r="B34" s="688"/>
      <c r="C34" s="688"/>
      <c r="D34" s="688"/>
      <c r="E34" s="688"/>
      <c r="F34" s="688"/>
      <c r="G34" s="688"/>
      <c r="H34" s="688"/>
      <c r="I34" s="688"/>
      <c r="J34" s="688"/>
      <c r="K34" s="688"/>
      <c r="L34" s="688"/>
      <c r="M34" s="688"/>
    </row>
  </sheetData>
  <mergeCells count="17">
    <mergeCell ref="A1:M1"/>
    <mergeCell ref="A2:M2"/>
    <mergeCell ref="A3:M3"/>
    <mergeCell ref="B8:D8"/>
    <mergeCell ref="B9:D9"/>
    <mergeCell ref="B12:D12"/>
    <mergeCell ref="B13:D13"/>
    <mergeCell ref="A32:M33"/>
    <mergeCell ref="A28:M28"/>
    <mergeCell ref="J6:L6"/>
    <mergeCell ref="A31:L31"/>
    <mergeCell ref="B10:D10"/>
    <mergeCell ref="B11:D11"/>
    <mergeCell ref="B15:D15"/>
    <mergeCell ref="B16:D16"/>
    <mergeCell ref="B17:D17"/>
    <mergeCell ref="B18:D18"/>
  </mergeCells>
  <pageMargins left="0.39370078740157483" right="0.78740157480314965" top="0.39370078740157483" bottom="0.39370078740157483" header="0.31496062992125984" footer="0.31496062992125984"/>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P34"/>
  <sheetViews>
    <sheetView rightToLeft="1" zoomScaleNormal="100" zoomScaleSheetLayoutView="99" workbookViewId="0">
      <selection activeCell="P32" sqref="P32"/>
    </sheetView>
  </sheetViews>
  <sheetFormatPr defaultColWidth="7.7109375" defaultRowHeight="18" x14ac:dyDescent="0.25"/>
  <cols>
    <col min="1" max="1" width="4.7109375" style="122" bestFit="1" customWidth="1"/>
    <col min="2" max="2" width="12.7109375" style="32" customWidth="1"/>
    <col min="3" max="3" width="0.7109375" style="32" customWidth="1"/>
    <col min="4" max="4" width="30.28515625" style="32" customWidth="1"/>
    <col min="5" max="5" width="0.7109375" style="32" customWidth="1"/>
    <col min="6" max="6" width="10.28515625" style="32" customWidth="1"/>
    <col min="7" max="7" width="0.7109375" style="32" customWidth="1"/>
    <col min="8" max="8" width="10.28515625" style="32" customWidth="1"/>
    <col min="9" max="9" width="0.7109375" style="32" customWidth="1"/>
    <col min="10" max="10" width="10.28515625" style="32" customWidth="1"/>
    <col min="11" max="12" width="1.42578125" style="32" customWidth="1"/>
    <col min="13" max="13" width="11.85546875" style="105" bestFit="1" customWidth="1"/>
    <col min="14" max="14" width="15.28515625" style="105" bestFit="1" customWidth="1"/>
    <col min="15" max="15" width="5" style="32" customWidth="1"/>
    <col min="16" max="16" width="10.28515625" style="32" bestFit="1" customWidth="1"/>
    <col min="17" max="17" width="5" style="32" customWidth="1"/>
    <col min="18" max="18" width="10.28515625" style="32" bestFit="1" customWidth="1"/>
    <col min="19" max="21" width="9" style="32" customWidth="1"/>
    <col min="22" max="22" width="10.28515625" style="32" bestFit="1" customWidth="1"/>
    <col min="23" max="251" width="9" style="32" customWidth="1"/>
    <col min="252" max="252" width="3.7109375" style="32" customWidth="1"/>
    <col min="253" max="253" width="4.85546875" style="32" customWidth="1"/>
    <col min="254" max="254" width="5.28515625" style="32" customWidth="1"/>
    <col min="255" max="255" width="31.28515625" style="32" customWidth="1"/>
    <col min="256" max="16384" width="7.7109375" style="32"/>
  </cols>
  <sheetData>
    <row r="1" spans="1:16" s="49" customFormat="1" ht="21" x14ac:dyDescent="0.5">
      <c r="A1" s="941" t="str">
        <f>'سر برگ صفحات'!A1</f>
        <v>شرکت صندوق پژوهش و فناوری غیر دولتی ....(سهامی خاص)</v>
      </c>
      <c r="B1" s="941"/>
      <c r="C1" s="941"/>
      <c r="D1" s="941"/>
      <c r="E1" s="941"/>
      <c r="F1" s="941"/>
      <c r="G1" s="941"/>
      <c r="H1" s="941"/>
      <c r="I1" s="941"/>
      <c r="J1" s="941"/>
      <c r="K1" s="941"/>
      <c r="L1" s="941"/>
      <c r="M1" s="48"/>
      <c r="N1" s="48"/>
      <c r="O1" s="47"/>
      <c r="P1" s="47"/>
    </row>
    <row r="2" spans="1:16" s="49" customFormat="1" ht="21" x14ac:dyDescent="0.5">
      <c r="A2" s="942" t="str">
        <f>'سر برگ صفحات'!A14</f>
        <v>يادداشتهاي توضيحي صورت هاي مالي</v>
      </c>
      <c r="B2" s="942"/>
      <c r="C2" s="942"/>
      <c r="D2" s="942"/>
      <c r="E2" s="942"/>
      <c r="F2" s="942"/>
      <c r="G2" s="942"/>
      <c r="H2" s="942"/>
      <c r="I2" s="942"/>
      <c r="J2" s="942"/>
      <c r="K2" s="942"/>
      <c r="L2" s="942"/>
      <c r="M2" s="48"/>
      <c r="N2" s="48"/>
      <c r="O2" s="47"/>
      <c r="P2" s="47"/>
    </row>
    <row r="3" spans="1:16" s="49" customFormat="1" ht="21" x14ac:dyDescent="0.5">
      <c r="A3" s="942" t="str">
        <f>'سر برگ صفحات'!A3</f>
        <v>سال مالي منتهی به .. اسفند …</v>
      </c>
      <c r="B3" s="942"/>
      <c r="C3" s="942"/>
      <c r="D3" s="942"/>
      <c r="E3" s="942"/>
      <c r="F3" s="942"/>
      <c r="G3" s="942"/>
      <c r="H3" s="942"/>
      <c r="I3" s="942"/>
      <c r="J3" s="942"/>
      <c r="K3" s="942"/>
      <c r="L3" s="942"/>
      <c r="M3" s="48"/>
      <c r="N3" s="48"/>
      <c r="O3" s="47"/>
      <c r="P3" s="47"/>
    </row>
    <row r="4" spans="1:16" s="49" customFormat="1" ht="19.5" x14ac:dyDescent="0.5">
      <c r="A4" s="58" t="s">
        <v>151</v>
      </c>
      <c r="B4" s="36" t="s">
        <v>158</v>
      </c>
      <c r="C4" s="46"/>
      <c r="D4" s="46"/>
      <c r="E4" s="46"/>
      <c r="F4" s="46"/>
      <c r="G4" s="46"/>
      <c r="H4" s="46"/>
      <c r="I4" s="46"/>
      <c r="J4" s="46"/>
      <c r="K4" s="46"/>
      <c r="L4" s="46"/>
      <c r="M4" s="48"/>
      <c r="N4" s="48"/>
      <c r="O4" s="47"/>
      <c r="P4" s="47"/>
    </row>
    <row r="5" spans="1:16" s="108" customFormat="1" ht="19.5" x14ac:dyDescent="0.25">
      <c r="A5" s="211"/>
      <c r="B5" s="51"/>
      <c r="C5" s="326"/>
      <c r="D5" s="291"/>
      <c r="E5" s="291"/>
      <c r="F5" s="291"/>
      <c r="G5" s="329"/>
      <c r="H5" s="290">
        <f>'سر برگ صفحات'!A12</f>
        <v>1399</v>
      </c>
      <c r="I5" s="291"/>
      <c r="J5" s="290">
        <f>'سر برگ صفحات'!A11</f>
        <v>1398</v>
      </c>
      <c r="L5" s="326"/>
      <c r="M5" s="327"/>
      <c r="N5" s="327"/>
    </row>
    <row r="6" spans="1:16" ht="19.5" x14ac:dyDescent="0.25">
      <c r="B6" s="20"/>
      <c r="D6" s="104"/>
      <c r="H6" s="17" t="s">
        <v>68</v>
      </c>
      <c r="I6" s="17"/>
      <c r="J6" s="17" t="s">
        <v>68</v>
      </c>
    </row>
    <row r="7" spans="1:16" ht="19.5" x14ac:dyDescent="0.25">
      <c r="B7" s="20"/>
      <c r="D7" s="26"/>
    </row>
    <row r="8" spans="1:16" ht="19.5" x14ac:dyDescent="0.25">
      <c r="B8" s="20"/>
      <c r="D8" s="26"/>
    </row>
    <row r="9" spans="1:16" ht="19.5" x14ac:dyDescent="0.25">
      <c r="B9" s="20"/>
      <c r="D9" s="26"/>
    </row>
    <row r="10" spans="1:16" x14ac:dyDescent="0.25">
      <c r="D10" s="26"/>
    </row>
    <row r="11" spans="1:16" ht="19.5" x14ac:dyDescent="0.25">
      <c r="A11" s="58"/>
      <c r="B11" s="20"/>
      <c r="D11" s="62"/>
      <c r="H11" s="118"/>
      <c r="J11" s="118"/>
    </row>
    <row r="12" spans="1:16" ht="20.25" thickBot="1" x14ac:dyDescent="0.3">
      <c r="A12" s="58"/>
      <c r="B12" s="20"/>
      <c r="D12" s="292"/>
      <c r="H12" s="120">
        <f>SUM(H7:H11)</f>
        <v>0</v>
      </c>
      <c r="J12" s="120">
        <f>SUM(J7:J11)</f>
        <v>0</v>
      </c>
    </row>
    <row r="13" spans="1:16" ht="20.25" thickTop="1" x14ac:dyDescent="0.25">
      <c r="A13" s="58"/>
      <c r="B13" s="20"/>
      <c r="D13" s="292"/>
    </row>
    <row r="14" spans="1:16" ht="19.5" x14ac:dyDescent="0.25">
      <c r="A14" s="58" t="s">
        <v>967</v>
      </c>
      <c r="B14" s="20" t="s">
        <v>898</v>
      </c>
    </row>
    <row r="15" spans="1:16" s="119" customFormat="1" ht="19.5" x14ac:dyDescent="0.25">
      <c r="A15" s="330"/>
      <c r="B15" s="19"/>
      <c r="C15" s="285"/>
      <c r="D15" s="291"/>
      <c r="E15" s="291"/>
      <c r="F15" s="291"/>
      <c r="G15" s="291"/>
      <c r="H15" s="378">
        <f>'سر برگ صفحات'!A12</f>
        <v>1399</v>
      </c>
      <c r="I15" s="380"/>
      <c r="J15" s="378">
        <f>'سر برگ صفحات'!A11</f>
        <v>1398</v>
      </c>
      <c r="K15" s="291"/>
      <c r="L15" s="291"/>
      <c r="M15" s="311"/>
      <c r="N15" s="311"/>
    </row>
    <row r="16" spans="1:16" s="119" customFormat="1" x14ac:dyDescent="0.25">
      <c r="A16" s="286"/>
      <c r="H16" s="17" t="s">
        <v>68</v>
      </c>
      <c r="I16" s="17"/>
      <c r="J16" s="17" t="s">
        <v>68</v>
      </c>
      <c r="M16" s="311"/>
      <c r="N16" s="311"/>
    </row>
    <row r="17" spans="1:10" x14ac:dyDescent="0.25">
      <c r="B17" s="964"/>
      <c r="C17" s="964"/>
      <c r="D17" s="964"/>
    </row>
    <row r="18" spans="1:10" x14ac:dyDescent="0.25">
      <c r="B18" s="964"/>
      <c r="C18" s="964"/>
      <c r="D18" s="964"/>
    </row>
    <row r="19" spans="1:10" x14ac:dyDescent="0.25">
      <c r="B19" s="964"/>
      <c r="C19" s="964"/>
      <c r="D19" s="964"/>
    </row>
    <row r="20" spans="1:10" x14ac:dyDescent="0.25">
      <c r="B20" s="964"/>
      <c r="C20" s="964"/>
      <c r="D20" s="964"/>
    </row>
    <row r="21" spans="1:10" x14ac:dyDescent="0.25">
      <c r="B21" s="964"/>
      <c r="C21" s="964"/>
      <c r="D21" s="964"/>
    </row>
    <row r="22" spans="1:10" x14ac:dyDescent="0.25">
      <c r="B22" s="964"/>
      <c r="C22" s="964"/>
      <c r="D22" s="964"/>
    </row>
    <row r="23" spans="1:10" ht="18.75" thickBot="1" x14ac:dyDescent="0.3">
      <c r="H23" s="120">
        <f>SUM(H17:H22)</f>
        <v>0</v>
      </c>
      <c r="J23" s="120">
        <f>SUM(J17:J22)</f>
        <v>0</v>
      </c>
    </row>
    <row r="24" spans="1:10" ht="18.75" thickTop="1" x14ac:dyDescent="0.25">
      <c r="A24" s="530"/>
      <c r="B24" s="124"/>
    </row>
    <row r="25" spans="1:10" ht="19.5" x14ac:dyDescent="0.25">
      <c r="A25" s="58" t="s">
        <v>159</v>
      </c>
      <c r="B25" s="20" t="s">
        <v>161</v>
      </c>
    </row>
    <row r="26" spans="1:10" ht="19.5" x14ac:dyDescent="0.25">
      <c r="B26" s="33"/>
      <c r="F26" s="290">
        <f>'سر برگ صفحات'!A12</f>
        <v>1399</v>
      </c>
      <c r="G26" s="291"/>
      <c r="H26" s="290">
        <f>'سر برگ صفحات'!A11</f>
        <v>1398</v>
      </c>
    </row>
    <row r="27" spans="1:10" ht="19.5" x14ac:dyDescent="0.25">
      <c r="B27" s="33"/>
      <c r="F27" s="100" t="s">
        <v>68</v>
      </c>
      <c r="G27" s="100"/>
      <c r="H27" s="100" t="s">
        <v>68</v>
      </c>
    </row>
    <row r="28" spans="1:10" x14ac:dyDescent="0.25">
      <c r="B28" s="62" t="s">
        <v>162</v>
      </c>
    </row>
    <row r="29" spans="1:10" x14ac:dyDescent="0.25">
      <c r="B29" s="964"/>
      <c r="C29" s="964"/>
      <c r="D29" s="964"/>
    </row>
    <row r="30" spans="1:10" x14ac:dyDescent="0.25">
      <c r="B30" s="964"/>
      <c r="C30" s="964"/>
      <c r="D30" s="964"/>
    </row>
    <row r="31" spans="1:10" x14ac:dyDescent="0.25">
      <c r="B31" s="964"/>
      <c r="C31" s="964"/>
      <c r="D31" s="964"/>
      <c r="F31" s="118"/>
      <c r="H31" s="118"/>
    </row>
    <row r="32" spans="1:10" x14ac:dyDescent="0.25">
      <c r="B32" s="35"/>
      <c r="F32" s="331">
        <f>SUM(F28:F31)</f>
        <v>0</v>
      </c>
      <c r="H32" s="331">
        <f>SUM(H28:H31)</f>
        <v>0</v>
      </c>
    </row>
    <row r="34" spans="1:13" x14ac:dyDescent="0.25">
      <c r="A34" s="886" t="s">
        <v>623</v>
      </c>
      <c r="B34" s="886"/>
      <c r="C34" s="886"/>
      <c r="D34" s="886"/>
      <c r="E34" s="886"/>
      <c r="F34" s="886"/>
      <c r="G34" s="886"/>
      <c r="H34" s="886"/>
      <c r="I34" s="886"/>
      <c r="J34" s="886"/>
      <c r="K34" s="886"/>
      <c r="L34" s="886"/>
      <c r="M34" s="122"/>
    </row>
  </sheetData>
  <mergeCells count="13">
    <mergeCell ref="A1:L1"/>
    <mergeCell ref="A2:L2"/>
    <mergeCell ref="A3:L3"/>
    <mergeCell ref="A34:L34"/>
    <mergeCell ref="B17:D17"/>
    <mergeCell ref="B18:D18"/>
    <mergeCell ref="B19:D19"/>
    <mergeCell ref="B20:D20"/>
    <mergeCell ref="B21:D21"/>
    <mergeCell ref="B22:D22"/>
    <mergeCell ref="B29:D29"/>
    <mergeCell ref="B30:D30"/>
    <mergeCell ref="B31:D31"/>
  </mergeCells>
  <pageMargins left="0.39370078740157483" right="0.78740157480314965" top="0.39370078740157483" bottom="0.39370078740157483" header="0.31496062992125984" footer="0.31496062992125984"/>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S32"/>
  <sheetViews>
    <sheetView rightToLeft="1" zoomScaleNormal="100" zoomScaleSheetLayoutView="106" workbookViewId="0">
      <selection activeCell="L17" sqref="L17"/>
    </sheetView>
  </sheetViews>
  <sheetFormatPr defaultColWidth="4.85546875" defaultRowHeight="15.75" x14ac:dyDescent="0.25"/>
  <cols>
    <col min="1" max="1" width="4.7109375" style="57" bestFit="1" customWidth="1"/>
    <col min="2" max="2" width="6.7109375" style="35" customWidth="1"/>
    <col min="3" max="3" width="0.7109375" style="35" customWidth="1"/>
    <col min="4" max="4" width="30.28515625" style="35" customWidth="1"/>
    <col min="5" max="5" width="0.7109375" style="35" customWidth="1"/>
    <col min="6" max="6" width="5.7109375" style="35" customWidth="1"/>
    <col min="7" max="7" width="0.7109375" style="35" customWidth="1"/>
    <col min="8" max="8" width="10.28515625" style="35" customWidth="1"/>
    <col min="9" max="9" width="0.7109375" style="35" customWidth="1"/>
    <col min="10" max="10" width="10.28515625" style="35" customWidth="1"/>
    <col min="11" max="11" width="0.7109375" style="35" customWidth="1"/>
    <col min="12" max="12" width="10.28515625" style="35" customWidth="1"/>
    <col min="13" max="14" width="0.7109375" style="35" customWidth="1"/>
    <col min="15" max="15" width="1.85546875" style="35" customWidth="1"/>
    <col min="16" max="16" width="11.85546875" style="34" bestFit="1" customWidth="1"/>
    <col min="17" max="17" width="15.28515625" style="34" bestFit="1" customWidth="1"/>
    <col min="18" max="18" width="5" style="35" customWidth="1"/>
    <col min="19" max="19" width="10.28515625" style="35" bestFit="1" customWidth="1"/>
    <col min="20" max="20" width="5" style="35" customWidth="1"/>
    <col min="21" max="21" width="10.28515625" style="35" bestFit="1" customWidth="1"/>
    <col min="22" max="24" width="9" style="35" customWidth="1"/>
    <col min="25" max="25" width="10.28515625" style="35" bestFit="1" customWidth="1"/>
    <col min="26" max="254" width="9" style="35" customWidth="1"/>
    <col min="255" max="255" width="3.7109375" style="35" customWidth="1"/>
    <col min="256" max="16384" width="4.85546875" style="35"/>
  </cols>
  <sheetData>
    <row r="1" spans="1:19" s="5" customFormat="1" ht="21" x14ac:dyDescent="0.4">
      <c r="A1" s="941" t="str">
        <f>'سر برگ صفحات'!A1</f>
        <v>شرکت صندوق پژوهش و فناوری غیر دولتی ....(سهامی خاص)</v>
      </c>
      <c r="B1" s="941"/>
      <c r="C1" s="941"/>
      <c r="D1" s="941"/>
      <c r="E1" s="941"/>
      <c r="F1" s="941"/>
      <c r="G1" s="941"/>
      <c r="H1" s="941"/>
      <c r="I1" s="941"/>
      <c r="J1" s="941"/>
      <c r="K1" s="941"/>
      <c r="L1" s="941"/>
      <c r="M1" s="941"/>
      <c r="N1" s="27"/>
      <c r="O1" s="27"/>
      <c r="P1" s="28"/>
      <c r="Q1" s="28"/>
      <c r="R1" s="27"/>
      <c r="S1" s="27"/>
    </row>
    <row r="2" spans="1:19" s="5" customFormat="1" ht="21" x14ac:dyDescent="0.4">
      <c r="A2" s="942" t="str">
        <f>'سر برگ صفحات'!A14</f>
        <v>يادداشتهاي توضيحي صورت هاي مالي</v>
      </c>
      <c r="B2" s="942"/>
      <c r="C2" s="942"/>
      <c r="D2" s="942"/>
      <c r="E2" s="942"/>
      <c r="F2" s="942"/>
      <c r="G2" s="942"/>
      <c r="H2" s="942"/>
      <c r="I2" s="942"/>
      <c r="J2" s="942"/>
      <c r="K2" s="942"/>
      <c r="L2" s="942"/>
      <c r="M2" s="942"/>
      <c r="N2" s="27"/>
      <c r="O2" s="27"/>
      <c r="P2" s="28"/>
      <c r="Q2" s="28"/>
      <c r="R2" s="27"/>
      <c r="S2" s="27"/>
    </row>
    <row r="3" spans="1:19" s="5" customFormat="1" ht="21" x14ac:dyDescent="0.4">
      <c r="A3" s="942" t="str">
        <f>'سر برگ صفحات'!A3</f>
        <v>سال مالي منتهی به .. اسفند …</v>
      </c>
      <c r="B3" s="942"/>
      <c r="C3" s="942"/>
      <c r="D3" s="942"/>
      <c r="E3" s="942"/>
      <c r="F3" s="942"/>
      <c r="G3" s="942"/>
      <c r="H3" s="942"/>
      <c r="I3" s="942"/>
      <c r="J3" s="942"/>
      <c r="K3" s="942"/>
      <c r="L3" s="942"/>
      <c r="M3" s="942"/>
      <c r="N3" s="27"/>
      <c r="O3" s="27"/>
      <c r="P3" s="28"/>
      <c r="Q3" s="28"/>
      <c r="R3" s="27"/>
      <c r="S3" s="27"/>
    </row>
    <row r="4" spans="1:19" s="49" customFormat="1" ht="19.5" x14ac:dyDescent="0.5">
      <c r="A4" s="58" t="s">
        <v>160</v>
      </c>
      <c r="B4" s="969" t="s">
        <v>164</v>
      </c>
      <c r="C4" s="969"/>
      <c r="D4" s="969"/>
      <c r="E4" s="969"/>
      <c r="F4" s="969"/>
      <c r="G4" s="969"/>
      <c r="H4" s="969"/>
      <c r="I4" s="969"/>
      <c r="J4" s="969"/>
      <c r="K4" s="969"/>
      <c r="L4" s="969"/>
      <c r="M4" s="969"/>
      <c r="N4" s="47"/>
      <c r="O4" s="47"/>
      <c r="P4" s="48"/>
      <c r="Q4" s="48"/>
      <c r="R4" s="47"/>
      <c r="S4" s="47"/>
    </row>
    <row r="5" spans="1:19" s="53" customFormat="1" ht="19.5" x14ac:dyDescent="0.25">
      <c r="A5" s="56"/>
      <c r="B5" s="51"/>
      <c r="C5" s="50"/>
      <c r="D5" s="52"/>
      <c r="E5" s="52"/>
      <c r="F5" s="291"/>
      <c r="G5" s="55"/>
      <c r="J5" s="45">
        <f>'سر برگ صفحات'!A12</f>
        <v>1399</v>
      </c>
      <c r="K5" s="52"/>
      <c r="L5" s="45">
        <f>'سر برگ صفحات'!A11</f>
        <v>1398</v>
      </c>
      <c r="M5" s="50"/>
      <c r="N5" s="50"/>
      <c r="P5" s="54"/>
      <c r="Q5" s="54"/>
    </row>
    <row r="6" spans="1:19" x14ac:dyDescent="0.25">
      <c r="B6" s="63"/>
      <c r="D6" s="26"/>
      <c r="J6" s="69" t="s">
        <v>68</v>
      </c>
      <c r="K6" s="69"/>
      <c r="L6" s="69" t="s">
        <v>68</v>
      </c>
    </row>
    <row r="7" spans="1:19" ht="19.5" x14ac:dyDescent="0.25">
      <c r="B7" s="63"/>
      <c r="C7" s="970"/>
      <c r="D7" s="970"/>
      <c r="E7" s="970"/>
      <c r="F7" s="970"/>
      <c r="G7" s="970"/>
      <c r="H7" s="970"/>
    </row>
    <row r="8" spans="1:19" x14ac:dyDescent="0.25">
      <c r="B8" s="63"/>
      <c r="D8" s="968"/>
      <c r="E8" s="968"/>
      <c r="F8" s="968"/>
    </row>
    <row r="9" spans="1:19" x14ac:dyDescent="0.25">
      <c r="B9" s="63"/>
      <c r="D9" s="968"/>
      <c r="E9" s="968"/>
      <c r="F9" s="968"/>
    </row>
    <row r="10" spans="1:19" x14ac:dyDescent="0.25">
      <c r="D10" s="968"/>
      <c r="E10" s="968"/>
      <c r="F10" s="968"/>
    </row>
    <row r="11" spans="1:19" x14ac:dyDescent="0.25">
      <c r="J11" s="64"/>
      <c r="L11" s="64"/>
    </row>
    <row r="12" spans="1:19" x14ac:dyDescent="0.25">
      <c r="J12" s="73">
        <f>SUM(J8:J11)</f>
        <v>0</v>
      </c>
      <c r="L12" s="73">
        <f>SUM(L8:L11)</f>
        <v>0</v>
      </c>
    </row>
    <row r="29" spans="1:14" x14ac:dyDescent="0.25">
      <c r="A29" s="957" t="s">
        <v>624</v>
      </c>
      <c r="B29" s="957"/>
      <c r="C29" s="957"/>
      <c r="D29" s="957"/>
      <c r="E29" s="957"/>
      <c r="F29" s="957"/>
      <c r="G29" s="957"/>
      <c r="H29" s="957"/>
      <c r="I29" s="957"/>
      <c r="J29" s="957"/>
      <c r="K29" s="957"/>
      <c r="L29" s="957"/>
    </row>
    <row r="32" spans="1:14" x14ac:dyDescent="0.25">
      <c r="A32" s="957"/>
      <c r="B32" s="957"/>
      <c r="C32" s="957"/>
      <c r="D32" s="957"/>
      <c r="E32" s="957"/>
      <c r="F32" s="957"/>
      <c r="G32" s="957"/>
      <c r="H32" s="957"/>
      <c r="I32" s="957"/>
      <c r="J32" s="957"/>
      <c r="K32" s="957"/>
      <c r="L32" s="957"/>
      <c r="M32" s="957"/>
      <c r="N32" s="957"/>
    </row>
  </sheetData>
  <mergeCells count="10">
    <mergeCell ref="A32:N32"/>
    <mergeCell ref="A1:M1"/>
    <mergeCell ref="A2:M2"/>
    <mergeCell ref="A3:M3"/>
    <mergeCell ref="D8:F8"/>
    <mergeCell ref="D9:F9"/>
    <mergeCell ref="A29:L29"/>
    <mergeCell ref="D10:F10"/>
    <mergeCell ref="B4:M4"/>
    <mergeCell ref="C7:H7"/>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P33"/>
  <sheetViews>
    <sheetView rightToLeft="1" zoomScaleNormal="100" zoomScaleSheetLayoutView="95" workbookViewId="0">
      <selection activeCell="D15" sqref="D15"/>
    </sheetView>
  </sheetViews>
  <sheetFormatPr defaultColWidth="7.7109375" defaultRowHeight="18" x14ac:dyDescent="0.25"/>
  <cols>
    <col min="1" max="1" width="6" style="122" customWidth="1"/>
    <col min="2" max="2" width="9.28515625" style="32" customWidth="1"/>
    <col min="3" max="3" width="0.7109375" style="32" customWidth="1"/>
    <col min="4" max="4" width="37.28515625" style="32" bestFit="1" customWidth="1"/>
    <col min="5" max="5" width="5" style="32" customWidth="1"/>
    <col min="6" max="6" width="14.85546875" style="32" customWidth="1"/>
    <col min="7" max="7" width="1.42578125" style="32" customWidth="1"/>
    <col min="8" max="8" width="15.140625" style="32" customWidth="1"/>
    <col min="9" max="11" width="0.7109375" style="32" customWidth="1"/>
    <col min="12" max="12" width="1.85546875" style="32" customWidth="1"/>
    <col min="13" max="13" width="11.85546875" style="105" bestFit="1" customWidth="1"/>
    <col min="14" max="14" width="15.28515625" style="105" bestFit="1" customWidth="1"/>
    <col min="15" max="15" width="5" style="32" customWidth="1"/>
    <col min="16" max="16" width="10.28515625" style="32" bestFit="1" customWidth="1"/>
    <col min="17" max="17" width="5" style="32" customWidth="1"/>
    <col min="18" max="18" width="10.28515625" style="32" bestFit="1" customWidth="1"/>
    <col min="19" max="21" width="9" style="32" customWidth="1"/>
    <col min="22" max="22" width="10.28515625" style="32" bestFit="1" customWidth="1"/>
    <col min="23" max="251" width="9" style="32" customWidth="1"/>
    <col min="252" max="252" width="3.7109375" style="32" customWidth="1"/>
    <col min="253" max="253" width="4.85546875" style="32" customWidth="1"/>
    <col min="254" max="254" width="5.28515625" style="32" customWidth="1"/>
    <col min="255" max="255" width="31.28515625" style="32" customWidth="1"/>
    <col min="256" max="16384" width="7.7109375" style="32"/>
  </cols>
  <sheetData>
    <row r="1" spans="1:16" s="49" customFormat="1" ht="21" x14ac:dyDescent="0.5">
      <c r="A1" s="941" t="str">
        <f>'سر برگ صفحات'!A1</f>
        <v>شرکت صندوق پژوهش و فناوری غیر دولتی ....(سهامی خاص)</v>
      </c>
      <c r="B1" s="941"/>
      <c r="C1" s="941"/>
      <c r="D1" s="941"/>
      <c r="E1" s="941"/>
      <c r="F1" s="941"/>
      <c r="G1" s="941"/>
      <c r="H1" s="941"/>
      <c r="I1" s="941"/>
      <c r="J1" s="941"/>
      <c r="K1" s="47"/>
      <c r="L1" s="47"/>
      <c r="M1" s="48"/>
      <c r="N1" s="48"/>
      <c r="O1" s="47"/>
      <c r="P1" s="47"/>
    </row>
    <row r="2" spans="1:16" s="49" customFormat="1" ht="21" x14ac:dyDescent="0.5">
      <c r="A2" s="942" t="str">
        <f>'سر برگ صفحات'!A14</f>
        <v>يادداشتهاي توضيحي صورت هاي مالي</v>
      </c>
      <c r="B2" s="942"/>
      <c r="C2" s="942"/>
      <c r="D2" s="942"/>
      <c r="E2" s="942"/>
      <c r="F2" s="942"/>
      <c r="G2" s="942"/>
      <c r="H2" s="942"/>
      <c r="I2" s="942"/>
      <c r="J2" s="942"/>
      <c r="K2" s="47"/>
      <c r="L2" s="47"/>
      <c r="M2" s="48"/>
      <c r="N2" s="48"/>
      <c r="O2" s="47"/>
      <c r="P2" s="47"/>
    </row>
    <row r="3" spans="1:16" s="49" customFormat="1" ht="21" x14ac:dyDescent="0.5">
      <c r="A3" s="942" t="str">
        <f>'سر برگ صفحات'!A3</f>
        <v>سال مالي منتهی به .. اسفند …</v>
      </c>
      <c r="B3" s="942"/>
      <c r="C3" s="942"/>
      <c r="D3" s="942"/>
      <c r="E3" s="942"/>
      <c r="F3" s="942"/>
      <c r="G3" s="942"/>
      <c r="H3" s="942"/>
      <c r="I3" s="942"/>
      <c r="J3" s="942"/>
      <c r="K3" s="47"/>
      <c r="L3" s="47"/>
      <c r="M3" s="48"/>
      <c r="N3" s="48"/>
      <c r="O3" s="47"/>
      <c r="P3" s="47"/>
    </row>
    <row r="4" spans="1:16" s="49" customFormat="1" ht="19.5" x14ac:dyDescent="0.5">
      <c r="A4" s="58" t="s">
        <v>968</v>
      </c>
      <c r="B4" s="939" t="s">
        <v>166</v>
      </c>
      <c r="C4" s="939"/>
      <c r="D4" s="939"/>
      <c r="E4" s="939"/>
      <c r="F4" s="939"/>
      <c r="G4" s="939"/>
      <c r="H4" s="939"/>
      <c r="I4" s="939"/>
      <c r="J4" s="939"/>
      <c r="K4" s="939"/>
      <c r="L4" s="47"/>
      <c r="M4" s="48"/>
      <c r="N4" s="48"/>
      <c r="O4" s="47"/>
      <c r="P4" s="47"/>
    </row>
    <row r="5" spans="1:16" s="49" customFormat="1" ht="19.5" x14ac:dyDescent="0.5">
      <c r="A5" s="58"/>
      <c r="B5" s="289"/>
      <c r="C5" s="46"/>
      <c r="D5" s="46"/>
      <c r="E5" s="46"/>
      <c r="F5" s="46"/>
      <c r="G5" s="46"/>
      <c r="H5" s="36" t="s">
        <v>24</v>
      </c>
      <c r="I5" s="46"/>
      <c r="J5" s="46"/>
      <c r="K5" s="47"/>
      <c r="L5" s="47"/>
      <c r="M5" s="48"/>
      <c r="N5" s="48"/>
      <c r="O5" s="47"/>
      <c r="P5" s="47"/>
    </row>
    <row r="6" spans="1:16" s="108" customFormat="1" ht="19.5" customHeight="1" x14ac:dyDescent="0.25">
      <c r="A6" s="211"/>
      <c r="B6" s="51"/>
      <c r="C6" s="326"/>
      <c r="D6" s="291"/>
      <c r="E6" s="291"/>
      <c r="F6" s="709" t="str">
        <f>'سر برگ صفحات'!A5</f>
        <v>سال 1399</v>
      </c>
      <c r="G6" s="725"/>
      <c r="H6" s="709" t="str">
        <f>'سر برگ صفحات'!A4</f>
        <v>سال 1398</v>
      </c>
      <c r="J6" s="326"/>
      <c r="K6" s="326"/>
      <c r="M6" s="327"/>
      <c r="N6" s="327"/>
    </row>
    <row r="7" spans="1:16" ht="19.5" x14ac:dyDescent="0.25">
      <c r="B7" s="20"/>
      <c r="D7" s="104"/>
      <c r="F7" s="710" t="s">
        <v>68</v>
      </c>
      <c r="G7" s="119"/>
      <c r="H7" s="710" t="s">
        <v>68</v>
      </c>
    </row>
    <row r="8" spans="1:16" ht="19.5" x14ac:dyDescent="0.25">
      <c r="B8" s="20"/>
      <c r="C8" s="84"/>
      <c r="D8" s="26" t="s">
        <v>1048</v>
      </c>
    </row>
    <row r="9" spans="1:16" ht="19.5" x14ac:dyDescent="0.25">
      <c r="B9" s="20"/>
      <c r="D9" s="26" t="s">
        <v>167</v>
      </c>
      <c r="F9" s="118"/>
      <c r="H9" s="118"/>
    </row>
    <row r="10" spans="1:16" ht="19.5" x14ac:dyDescent="0.25">
      <c r="B10" s="20"/>
      <c r="D10" s="26"/>
      <c r="F10" s="331">
        <f>SUM(F8:F9)</f>
        <v>0</v>
      </c>
      <c r="H10" s="331">
        <f>SUM(H8:H9)</f>
        <v>0</v>
      </c>
    </row>
    <row r="11" spans="1:16" ht="19.5" x14ac:dyDescent="0.25">
      <c r="B11" s="20"/>
      <c r="D11" s="26" t="s">
        <v>1049</v>
      </c>
      <c r="F11" s="127"/>
      <c r="H11" s="127"/>
    </row>
    <row r="12" spans="1:16" x14ac:dyDescent="0.25">
      <c r="D12" s="26" t="s">
        <v>167</v>
      </c>
      <c r="F12" s="118"/>
      <c r="H12" s="118"/>
    </row>
    <row r="13" spans="1:16" x14ac:dyDescent="0.25">
      <c r="D13" s="26"/>
      <c r="F13" s="331">
        <f>SUM(F11:F12)</f>
        <v>0</v>
      </c>
      <c r="H13" s="331">
        <f>SUM(H8:H9)</f>
        <v>0</v>
      </c>
    </row>
    <row r="14" spans="1:16" x14ac:dyDescent="0.25">
      <c r="D14" s="35" t="s">
        <v>1050</v>
      </c>
      <c r="F14" s="127"/>
      <c r="H14" s="127"/>
    </row>
    <row r="15" spans="1:16" x14ac:dyDescent="0.25">
      <c r="D15" s="26" t="s">
        <v>167</v>
      </c>
      <c r="F15" s="118"/>
      <c r="H15" s="118"/>
    </row>
    <row r="16" spans="1:16" x14ac:dyDescent="0.25">
      <c r="D16" s="26"/>
      <c r="F16" s="331">
        <f>SUM(F14:F15)</f>
        <v>0</v>
      </c>
      <c r="H16" s="331">
        <f>SUM(H14:H15)</f>
        <v>0</v>
      </c>
    </row>
    <row r="17" spans="4:8" x14ac:dyDescent="0.25">
      <c r="D17" s="536" t="s">
        <v>168</v>
      </c>
      <c r="F17" s="127"/>
      <c r="H17" s="127"/>
    </row>
    <row r="18" spans="4:8" x14ac:dyDescent="0.25">
      <c r="D18" s="26" t="s">
        <v>167</v>
      </c>
      <c r="F18" s="118"/>
      <c r="H18" s="118"/>
    </row>
    <row r="19" spans="4:8" ht="20.25" thickBot="1" x14ac:dyDescent="0.3">
      <c r="D19" s="95"/>
      <c r="F19" s="120">
        <f>SUM(F17:F18)</f>
        <v>0</v>
      </c>
      <c r="G19" s="104"/>
      <c r="H19" s="120">
        <f>SUM(H17:H18)</f>
        <v>0</v>
      </c>
    </row>
    <row r="20" spans="4:8" ht="20.25" thickTop="1" x14ac:dyDescent="0.25">
      <c r="D20" s="95"/>
      <c r="F20" s="104"/>
      <c r="G20" s="104"/>
      <c r="H20" s="104"/>
    </row>
    <row r="33" spans="1:14" x14ac:dyDescent="0.25">
      <c r="A33" s="886" t="s">
        <v>625</v>
      </c>
      <c r="B33" s="886"/>
      <c r="C33" s="886"/>
      <c r="D33" s="886"/>
      <c r="E33" s="886"/>
      <c r="F33" s="886"/>
      <c r="G33" s="886"/>
      <c r="H33" s="886"/>
      <c r="I33" s="886"/>
      <c r="J33" s="886"/>
      <c r="L33" s="105"/>
      <c r="N33" s="32"/>
    </row>
  </sheetData>
  <mergeCells count="5">
    <mergeCell ref="A33:J33"/>
    <mergeCell ref="B4:K4"/>
    <mergeCell ref="A1:J1"/>
    <mergeCell ref="A2:J2"/>
    <mergeCell ref="A3:J3"/>
  </mergeCells>
  <pageMargins left="0.39370078740157483" right="0.78740157480314965" top="0.39370078740157483" bottom="0.39370078740157483" header="0.31496062992125984" footer="0.31496062992125984"/>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AI26"/>
  <sheetViews>
    <sheetView rightToLeft="1" zoomScaleNormal="100" zoomScaleSheetLayoutView="96" workbookViewId="0">
      <selection activeCell="E16" sqref="E16"/>
    </sheetView>
  </sheetViews>
  <sheetFormatPr defaultColWidth="9" defaultRowHeight="18" x14ac:dyDescent="0.25"/>
  <cols>
    <col min="1" max="1" width="1.28515625" style="32" customWidth="1"/>
    <col min="2" max="2" width="3.42578125" style="32" bestFit="1" customWidth="1"/>
    <col min="3" max="3" width="37.7109375" style="32" customWidth="1"/>
    <col min="4" max="4" width="0.7109375" style="558" customWidth="1"/>
    <col min="5" max="5" width="4.42578125" style="558" customWidth="1"/>
    <col min="6" max="6" width="0.7109375" style="558" customWidth="1"/>
    <col min="7" max="7" width="7.7109375" style="558" customWidth="1"/>
    <col min="8" max="8" width="1" style="558" customWidth="1"/>
    <col min="9" max="9" width="7.7109375" style="558" customWidth="1"/>
    <col min="10" max="10" width="0.7109375" style="558" customWidth="1"/>
    <col min="11" max="11" width="6.85546875" style="558" customWidth="1"/>
    <col min="12" max="12" width="1" style="558" customWidth="1"/>
    <col min="13" max="13" width="7.7109375" style="558" customWidth="1"/>
    <col min="14" max="14" width="0.7109375" style="558" customWidth="1"/>
    <col min="15" max="15" width="6.85546875" style="558" customWidth="1"/>
    <col min="16" max="16" width="1" style="558" customWidth="1"/>
    <col min="17" max="17" width="6.85546875" style="558" customWidth="1"/>
    <col min="18" max="18" width="0.7109375" style="558" customWidth="1"/>
    <col min="19" max="19" width="6.42578125" style="558" customWidth="1"/>
    <col min="20" max="20" width="1" style="558" customWidth="1"/>
    <col min="21" max="21" width="4.42578125" style="558" customWidth="1"/>
    <col min="22" max="22" width="0.7109375" style="558" customWidth="1"/>
    <col min="23" max="23" width="9.85546875" style="558" customWidth="1"/>
    <col min="24" max="24" width="0.7109375" style="558" customWidth="1"/>
    <col min="25" max="25" width="11.28515625" style="558" customWidth="1"/>
    <col min="26" max="26" width="0.7109375" style="558" customWidth="1"/>
    <col min="27" max="27" width="10.140625" style="558" customWidth="1"/>
    <col min="28" max="28" width="0.7109375" style="558" customWidth="1"/>
    <col min="29" max="29" width="4.42578125" style="558" customWidth="1"/>
    <col min="30" max="30" width="0.7109375" style="558" customWidth="1"/>
    <col min="31" max="31" width="1.85546875" style="558" customWidth="1"/>
    <col min="32" max="32" width="11.7109375" style="559" customWidth="1"/>
    <col min="33" max="33" width="15.28515625" style="105" bestFit="1" customWidth="1"/>
    <col min="34" max="34" width="5" style="32" customWidth="1"/>
    <col min="35" max="35" width="10.28515625" style="32" bestFit="1" customWidth="1"/>
    <col min="36" max="36" width="5" style="32" customWidth="1"/>
    <col min="37" max="37" width="10.28515625" style="32" bestFit="1" customWidth="1"/>
    <col min="38" max="40" width="9" style="32"/>
    <col min="41" max="41" width="10.28515625" style="32" bestFit="1" customWidth="1"/>
    <col min="42" max="16384" width="9" style="32"/>
  </cols>
  <sheetData>
    <row r="1" spans="2:35" s="49" customFormat="1" ht="21" x14ac:dyDescent="0.5">
      <c r="B1" s="941" t="s">
        <v>661</v>
      </c>
      <c r="C1" s="941"/>
      <c r="D1" s="941"/>
      <c r="E1" s="941"/>
      <c r="F1" s="941"/>
      <c r="G1" s="941"/>
      <c r="H1" s="941"/>
      <c r="I1" s="941"/>
      <c r="J1" s="941"/>
      <c r="K1" s="941"/>
      <c r="L1" s="941"/>
      <c r="M1" s="941"/>
      <c r="N1" s="941"/>
      <c r="O1" s="941"/>
      <c r="P1" s="941"/>
      <c r="Q1" s="941"/>
      <c r="R1" s="941"/>
      <c r="S1" s="941"/>
      <c r="T1" s="941"/>
      <c r="U1" s="941"/>
      <c r="V1" s="941"/>
      <c r="W1" s="941"/>
      <c r="X1" s="941"/>
      <c r="Y1" s="941"/>
      <c r="Z1" s="941"/>
      <c r="AA1" s="941"/>
      <c r="AB1" s="941"/>
      <c r="AC1" s="941"/>
      <c r="AD1" s="941"/>
      <c r="AE1" s="550"/>
      <c r="AF1" s="551"/>
      <c r="AG1" s="48"/>
      <c r="AH1" s="47"/>
      <c r="AI1" s="47"/>
    </row>
    <row r="2" spans="2:35" s="49" customFormat="1" ht="21" x14ac:dyDescent="0.5">
      <c r="B2" s="942" t="s">
        <v>621</v>
      </c>
      <c r="C2" s="942"/>
      <c r="D2" s="942"/>
      <c r="E2" s="942"/>
      <c r="F2" s="942"/>
      <c r="G2" s="942"/>
      <c r="H2" s="942"/>
      <c r="I2" s="942"/>
      <c r="J2" s="942"/>
      <c r="K2" s="942"/>
      <c r="L2" s="942"/>
      <c r="M2" s="942"/>
      <c r="N2" s="942"/>
      <c r="O2" s="942"/>
      <c r="P2" s="942"/>
      <c r="Q2" s="942"/>
      <c r="R2" s="942"/>
      <c r="S2" s="942"/>
      <c r="T2" s="942"/>
      <c r="U2" s="942"/>
      <c r="V2" s="942"/>
      <c r="W2" s="942"/>
      <c r="X2" s="942"/>
      <c r="Y2" s="942"/>
      <c r="Z2" s="942"/>
      <c r="AA2" s="942"/>
      <c r="AB2" s="942"/>
      <c r="AC2" s="942"/>
      <c r="AD2" s="942"/>
      <c r="AE2" s="550"/>
      <c r="AF2" s="551"/>
      <c r="AG2" s="48"/>
      <c r="AH2" s="47"/>
      <c r="AI2" s="47"/>
    </row>
    <row r="3" spans="2:35" s="49" customFormat="1" ht="21" x14ac:dyDescent="0.5">
      <c r="B3" s="942" t="s">
        <v>1051</v>
      </c>
      <c r="C3" s="942"/>
      <c r="D3" s="942"/>
      <c r="E3" s="942"/>
      <c r="F3" s="942"/>
      <c r="G3" s="942"/>
      <c r="H3" s="942"/>
      <c r="I3" s="942"/>
      <c r="J3" s="942"/>
      <c r="K3" s="942"/>
      <c r="L3" s="942"/>
      <c r="M3" s="942"/>
      <c r="N3" s="942"/>
      <c r="O3" s="942"/>
      <c r="P3" s="942"/>
      <c r="Q3" s="942"/>
      <c r="R3" s="942"/>
      <c r="S3" s="942"/>
      <c r="T3" s="942"/>
      <c r="U3" s="942"/>
      <c r="V3" s="942"/>
      <c r="W3" s="942"/>
      <c r="X3" s="942"/>
      <c r="Y3" s="942"/>
      <c r="Z3" s="942"/>
      <c r="AA3" s="942"/>
      <c r="AB3" s="942"/>
      <c r="AC3" s="942"/>
      <c r="AD3" s="942"/>
      <c r="AE3" s="550"/>
      <c r="AF3" s="551"/>
      <c r="AG3" s="48"/>
      <c r="AH3" s="47"/>
      <c r="AI3" s="47"/>
    </row>
    <row r="4" spans="2:35" s="49" customFormat="1" ht="19.5" x14ac:dyDescent="0.5">
      <c r="B4" s="58" t="s">
        <v>969</v>
      </c>
      <c r="C4" s="289" t="s">
        <v>170</v>
      </c>
      <c r="D4" s="552"/>
      <c r="E4" s="552"/>
      <c r="F4" s="552"/>
      <c r="G4" s="552"/>
      <c r="H4" s="552"/>
      <c r="I4" s="552"/>
      <c r="J4" s="552"/>
      <c r="K4" s="552"/>
      <c r="L4" s="552"/>
      <c r="M4" s="552"/>
      <c r="N4" s="552"/>
      <c r="O4" s="552"/>
      <c r="P4" s="552"/>
      <c r="Q4" s="552"/>
      <c r="R4" s="552"/>
      <c r="S4" s="552"/>
      <c r="T4" s="552"/>
      <c r="U4" s="552"/>
      <c r="V4" s="552"/>
      <c r="W4" s="972" t="s">
        <v>216</v>
      </c>
      <c r="X4" s="972"/>
      <c r="Y4" s="972"/>
      <c r="Z4" s="552"/>
      <c r="AA4" s="552"/>
      <c r="AB4" s="552"/>
      <c r="AC4" s="552"/>
      <c r="AD4" s="552"/>
      <c r="AE4" s="550"/>
      <c r="AF4" s="551"/>
      <c r="AG4" s="48"/>
      <c r="AH4" s="47"/>
      <c r="AI4" s="47"/>
    </row>
    <row r="5" spans="2:35" s="538" customFormat="1" ht="45" x14ac:dyDescent="0.25">
      <c r="B5" s="435"/>
      <c r="C5" s="438"/>
      <c r="D5" s="553"/>
      <c r="E5" s="554" t="s">
        <v>171</v>
      </c>
      <c r="F5" s="553"/>
      <c r="G5" s="554" t="s">
        <v>172</v>
      </c>
      <c r="H5" s="553"/>
      <c r="I5" s="554" t="s">
        <v>173</v>
      </c>
      <c r="J5" s="553"/>
      <c r="K5" s="554" t="s">
        <v>174</v>
      </c>
      <c r="L5" s="553"/>
      <c r="M5" s="554" t="s">
        <v>175</v>
      </c>
      <c r="N5" s="553"/>
      <c r="O5" s="554" t="s">
        <v>176</v>
      </c>
      <c r="P5" s="553"/>
      <c r="Q5" s="554" t="s">
        <v>177</v>
      </c>
      <c r="R5" s="553"/>
      <c r="S5" s="554" t="s">
        <v>178</v>
      </c>
      <c r="T5" s="553"/>
      <c r="U5" s="554" t="s">
        <v>149</v>
      </c>
      <c r="V5" s="555"/>
      <c r="W5" s="554" t="s">
        <v>179</v>
      </c>
      <c r="X5" s="553"/>
      <c r="Y5" s="554" t="s">
        <v>180</v>
      </c>
      <c r="Z5" s="555"/>
      <c r="AA5" s="554" t="s">
        <v>181</v>
      </c>
      <c r="AB5" s="553"/>
      <c r="AC5" s="554" t="s">
        <v>149</v>
      </c>
      <c r="AD5" s="556"/>
      <c r="AE5" s="556"/>
      <c r="AF5" s="557"/>
      <c r="AG5" s="539"/>
    </row>
    <row r="6" spans="2:35" x14ac:dyDescent="0.25">
      <c r="B6" s="971" t="s">
        <v>671</v>
      </c>
      <c r="C6" s="971"/>
      <c r="U6" s="558">
        <f>SUM(E6:S6)</f>
        <v>0</v>
      </c>
      <c r="AC6" s="558">
        <f>SUM(U6:AA6)</f>
        <v>0</v>
      </c>
    </row>
    <row r="7" spans="2:35" x14ac:dyDescent="0.25">
      <c r="B7" s="968" t="s">
        <v>1052</v>
      </c>
      <c r="C7" s="968"/>
      <c r="E7" s="560"/>
      <c r="F7" s="560"/>
      <c r="G7" s="560"/>
      <c r="H7" s="560"/>
      <c r="I7" s="560"/>
      <c r="J7" s="560"/>
      <c r="K7" s="560"/>
      <c r="L7" s="560"/>
      <c r="M7" s="560"/>
      <c r="N7" s="560"/>
      <c r="O7" s="560"/>
      <c r="P7" s="560"/>
      <c r="Q7" s="560"/>
      <c r="R7" s="560"/>
      <c r="S7" s="560"/>
      <c r="T7" s="560"/>
      <c r="U7" s="558">
        <f t="shared" ref="U7:U13" si="0">SUM(E7:S7)</f>
        <v>0</v>
      </c>
      <c r="V7" s="560"/>
      <c r="W7" s="560"/>
      <c r="X7" s="560"/>
      <c r="Y7" s="560"/>
      <c r="Z7" s="560"/>
      <c r="AA7" s="560"/>
      <c r="AB7" s="560"/>
      <c r="AC7" s="558">
        <f t="shared" ref="AC7:AC13" si="1">SUM(U7:AA7)</f>
        <v>0</v>
      </c>
    </row>
    <row r="8" spans="2:35" x14ac:dyDescent="0.25">
      <c r="B8" s="968" t="s">
        <v>182</v>
      </c>
      <c r="C8" s="968" t="s">
        <v>182</v>
      </c>
      <c r="E8" s="560"/>
      <c r="F8" s="560"/>
      <c r="G8" s="560"/>
      <c r="H8" s="560"/>
      <c r="I8" s="560"/>
      <c r="J8" s="560"/>
      <c r="K8" s="560"/>
      <c r="L8" s="560"/>
      <c r="M8" s="560"/>
      <c r="N8" s="560"/>
      <c r="O8" s="560"/>
      <c r="P8" s="560"/>
      <c r="Q8" s="560"/>
      <c r="R8" s="560"/>
      <c r="S8" s="560"/>
      <c r="T8" s="560"/>
      <c r="U8" s="558">
        <f t="shared" si="0"/>
        <v>0</v>
      </c>
      <c r="V8" s="560"/>
      <c r="W8" s="560"/>
      <c r="X8" s="560"/>
      <c r="Y8" s="560"/>
      <c r="Z8" s="560"/>
      <c r="AA8" s="560"/>
      <c r="AB8" s="560"/>
      <c r="AC8" s="558">
        <f t="shared" si="1"/>
        <v>0</v>
      </c>
    </row>
    <row r="9" spans="2:35" x14ac:dyDescent="0.25">
      <c r="B9" s="968" t="s">
        <v>183</v>
      </c>
      <c r="C9" s="968" t="s">
        <v>183</v>
      </c>
      <c r="E9" s="560"/>
      <c r="F9" s="560"/>
      <c r="G9" s="560"/>
      <c r="H9" s="560"/>
      <c r="I9" s="560"/>
      <c r="J9" s="560"/>
      <c r="K9" s="560"/>
      <c r="L9" s="560"/>
      <c r="M9" s="560"/>
      <c r="N9" s="560"/>
      <c r="O9" s="560"/>
      <c r="P9" s="560"/>
      <c r="Q9" s="560"/>
      <c r="R9" s="560"/>
      <c r="S9" s="560"/>
      <c r="T9" s="560"/>
      <c r="U9" s="558">
        <f t="shared" si="0"/>
        <v>0</v>
      </c>
      <c r="V9" s="560"/>
      <c r="W9" s="560"/>
      <c r="X9" s="560"/>
      <c r="Y9" s="560"/>
      <c r="Z9" s="560"/>
      <c r="AA9" s="560"/>
      <c r="AB9" s="560"/>
      <c r="AC9" s="558">
        <f t="shared" si="1"/>
        <v>0</v>
      </c>
    </row>
    <row r="10" spans="2:35" x14ac:dyDescent="0.25">
      <c r="B10" s="968" t="s">
        <v>184</v>
      </c>
      <c r="C10" s="968" t="s">
        <v>184</v>
      </c>
      <c r="E10" s="560"/>
      <c r="F10" s="560"/>
      <c r="G10" s="560"/>
      <c r="H10" s="560"/>
      <c r="I10" s="560"/>
      <c r="J10" s="560"/>
      <c r="K10" s="560"/>
      <c r="L10" s="560"/>
      <c r="M10" s="560"/>
      <c r="N10" s="560"/>
      <c r="O10" s="560"/>
      <c r="P10" s="560"/>
      <c r="Q10" s="560"/>
      <c r="R10" s="560"/>
      <c r="S10" s="560"/>
      <c r="T10" s="560"/>
      <c r="U10" s="558">
        <f t="shared" si="0"/>
        <v>0</v>
      </c>
      <c r="V10" s="560"/>
      <c r="W10" s="560"/>
      <c r="X10" s="560"/>
      <c r="Y10" s="560"/>
      <c r="Z10" s="560"/>
      <c r="AA10" s="560"/>
      <c r="AB10" s="560"/>
      <c r="AC10" s="558">
        <f t="shared" si="1"/>
        <v>0</v>
      </c>
    </row>
    <row r="11" spans="2:35" x14ac:dyDescent="0.25">
      <c r="B11" s="968" t="s">
        <v>185</v>
      </c>
      <c r="C11" s="968" t="s">
        <v>185</v>
      </c>
      <c r="E11" s="560"/>
      <c r="F11" s="560"/>
      <c r="G11" s="560"/>
      <c r="H11" s="560"/>
      <c r="I11" s="560"/>
      <c r="J11" s="560"/>
      <c r="K11" s="560"/>
      <c r="L11" s="560"/>
      <c r="M11" s="560"/>
      <c r="N11" s="560"/>
      <c r="O11" s="560"/>
      <c r="P11" s="560"/>
      <c r="Q11" s="560"/>
      <c r="R11" s="560"/>
      <c r="S11" s="560"/>
      <c r="T11" s="560"/>
      <c r="U11" s="558">
        <f t="shared" si="0"/>
        <v>0</v>
      </c>
      <c r="V11" s="560"/>
      <c r="W11" s="560"/>
      <c r="X11" s="560"/>
      <c r="Y11" s="560"/>
      <c r="Z11" s="560"/>
      <c r="AA11" s="560"/>
      <c r="AB11" s="560"/>
      <c r="AC11" s="558">
        <f t="shared" si="1"/>
        <v>0</v>
      </c>
    </row>
    <row r="12" spans="2:35" x14ac:dyDescent="0.25">
      <c r="B12" s="968" t="s">
        <v>186</v>
      </c>
      <c r="C12" s="968" t="s">
        <v>186</v>
      </c>
      <c r="E12" s="560"/>
      <c r="F12" s="560"/>
      <c r="G12" s="560"/>
      <c r="H12" s="560"/>
      <c r="I12" s="560"/>
      <c r="J12" s="560"/>
      <c r="K12" s="560"/>
      <c r="L12" s="560"/>
      <c r="M12" s="560"/>
      <c r="N12" s="560"/>
      <c r="O12" s="560"/>
      <c r="P12" s="560"/>
      <c r="Q12" s="560"/>
      <c r="R12" s="560"/>
      <c r="S12" s="560"/>
      <c r="T12" s="560"/>
      <c r="U12" s="558">
        <f t="shared" si="0"/>
        <v>0</v>
      </c>
      <c r="V12" s="560"/>
      <c r="W12" s="560"/>
      <c r="X12" s="560"/>
      <c r="Y12" s="560"/>
      <c r="Z12" s="560"/>
      <c r="AA12" s="560"/>
      <c r="AB12" s="560"/>
      <c r="AC12" s="558">
        <f t="shared" si="1"/>
        <v>0</v>
      </c>
    </row>
    <row r="13" spans="2:35" x14ac:dyDescent="0.25">
      <c r="B13" s="968" t="s">
        <v>187</v>
      </c>
      <c r="C13" s="968" t="s">
        <v>187</v>
      </c>
      <c r="E13" s="560"/>
      <c r="F13" s="560"/>
      <c r="G13" s="560"/>
      <c r="H13" s="560"/>
      <c r="I13" s="560"/>
      <c r="J13" s="560"/>
      <c r="K13" s="560"/>
      <c r="L13" s="560"/>
      <c r="M13" s="560"/>
      <c r="N13" s="560"/>
      <c r="O13" s="560"/>
      <c r="P13" s="560"/>
      <c r="Q13" s="560"/>
      <c r="R13" s="560"/>
      <c r="S13" s="560"/>
      <c r="T13" s="560"/>
      <c r="U13" s="558">
        <f t="shared" si="0"/>
        <v>0</v>
      </c>
      <c r="V13" s="560"/>
      <c r="W13" s="560"/>
      <c r="X13" s="560"/>
      <c r="Y13" s="560"/>
      <c r="Z13" s="560"/>
      <c r="AA13" s="560"/>
      <c r="AB13" s="560"/>
      <c r="AC13" s="558">
        <f t="shared" si="1"/>
        <v>0</v>
      </c>
    </row>
    <row r="14" spans="2:35" x14ac:dyDescent="0.25">
      <c r="B14" s="973" t="s">
        <v>1053</v>
      </c>
      <c r="C14" s="973" t="str">
        <f>CONCATENATE("مانده در پایان سال"," ",'سر برگ صفحات'!A11)</f>
        <v>مانده در پایان سال 1398</v>
      </c>
      <c r="E14" s="560">
        <f>SUM(E7:E13)</f>
        <v>0</v>
      </c>
      <c r="F14" s="560"/>
      <c r="G14" s="560">
        <f>SUM(G7:G13)</f>
        <v>0</v>
      </c>
      <c r="H14" s="560"/>
      <c r="I14" s="560">
        <f>SUM(I7:I13)</f>
        <v>0</v>
      </c>
      <c r="J14" s="560"/>
      <c r="K14" s="560">
        <f>SUM(K7:K13)</f>
        <v>0</v>
      </c>
      <c r="L14" s="560"/>
      <c r="M14" s="560">
        <f>SUM(M7:M13)</f>
        <v>0</v>
      </c>
      <c r="N14" s="560"/>
      <c r="O14" s="560">
        <f>SUM(O7:O13)</f>
        <v>0</v>
      </c>
      <c r="P14" s="560"/>
      <c r="Q14" s="560">
        <f>SUM(Q7:Q13)</f>
        <v>0</v>
      </c>
      <c r="R14" s="560"/>
      <c r="S14" s="560">
        <f>SUM(S7:S13)</f>
        <v>0</v>
      </c>
      <c r="T14" s="560"/>
      <c r="U14" s="560">
        <f>SUM(U6:U13)</f>
        <v>0</v>
      </c>
      <c r="V14" s="560"/>
      <c r="W14" s="560">
        <f>SUM(W7:W13)</f>
        <v>0</v>
      </c>
      <c r="X14" s="560"/>
      <c r="Y14" s="560">
        <f>SUM(Y7:Y13)</f>
        <v>0</v>
      </c>
      <c r="Z14" s="560"/>
      <c r="AA14" s="560">
        <f>SUM(AA7:AA13)</f>
        <v>0</v>
      </c>
      <c r="AB14" s="560"/>
      <c r="AC14" s="560">
        <f>SUM(AC6:AC13)</f>
        <v>0</v>
      </c>
    </row>
    <row r="15" spans="2:35" x14ac:dyDescent="0.25">
      <c r="B15" s="968" t="s">
        <v>182</v>
      </c>
      <c r="C15" s="968" t="s">
        <v>182</v>
      </c>
      <c r="E15" s="560"/>
      <c r="F15" s="560"/>
      <c r="G15" s="560"/>
      <c r="H15" s="560"/>
      <c r="I15" s="560"/>
      <c r="J15" s="560"/>
      <c r="K15" s="560"/>
      <c r="L15" s="560"/>
      <c r="M15" s="560"/>
      <c r="N15" s="560"/>
      <c r="O15" s="560"/>
      <c r="P15" s="560"/>
      <c r="Q15" s="560"/>
      <c r="R15" s="560"/>
      <c r="S15" s="560"/>
      <c r="T15" s="560"/>
      <c r="U15" s="560">
        <f t="shared" ref="U15:U20" si="2">SUM(E15:S15)</f>
        <v>0</v>
      </c>
      <c r="V15" s="560"/>
      <c r="W15" s="754"/>
      <c r="X15" s="560"/>
      <c r="Y15" s="754"/>
      <c r="Z15" s="560"/>
      <c r="AA15" s="754"/>
      <c r="AB15" s="560"/>
      <c r="AC15" s="558">
        <f t="shared" ref="AC15:AC20" si="3">SUM(U15:AA15)</f>
        <v>0</v>
      </c>
    </row>
    <row r="16" spans="2:35" x14ac:dyDescent="0.25">
      <c r="B16" s="968" t="s">
        <v>183</v>
      </c>
      <c r="C16" s="968" t="s">
        <v>183</v>
      </c>
      <c r="E16" s="560"/>
      <c r="F16" s="560"/>
      <c r="G16" s="560"/>
      <c r="H16" s="560"/>
      <c r="I16" s="560"/>
      <c r="J16" s="560"/>
      <c r="K16" s="560"/>
      <c r="L16" s="560"/>
      <c r="M16" s="560"/>
      <c r="N16" s="560"/>
      <c r="O16" s="560"/>
      <c r="P16" s="560"/>
      <c r="Q16" s="560"/>
      <c r="R16" s="560"/>
      <c r="S16" s="560"/>
      <c r="T16" s="560"/>
      <c r="U16" s="560">
        <f t="shared" si="2"/>
        <v>0</v>
      </c>
      <c r="V16" s="560"/>
      <c r="W16" s="561"/>
      <c r="X16" s="561"/>
      <c r="Y16" s="561"/>
      <c r="Z16" s="560"/>
      <c r="AA16" s="561"/>
      <c r="AB16" s="561"/>
      <c r="AC16" s="558">
        <f t="shared" si="3"/>
        <v>0</v>
      </c>
    </row>
    <row r="17" spans="1:30" x14ac:dyDescent="0.25">
      <c r="B17" s="968" t="s">
        <v>184</v>
      </c>
      <c r="C17" s="968" t="s">
        <v>184</v>
      </c>
      <c r="E17" s="560"/>
      <c r="F17" s="560"/>
      <c r="G17" s="560"/>
      <c r="H17" s="560"/>
      <c r="I17" s="560"/>
      <c r="J17" s="560"/>
      <c r="K17" s="560"/>
      <c r="L17" s="560"/>
      <c r="M17" s="560"/>
      <c r="N17" s="560"/>
      <c r="O17" s="560"/>
      <c r="P17" s="560"/>
      <c r="Q17" s="560"/>
      <c r="R17" s="560"/>
      <c r="S17" s="560"/>
      <c r="T17" s="560"/>
      <c r="U17" s="560">
        <f t="shared" si="2"/>
        <v>0</v>
      </c>
      <c r="V17" s="560"/>
      <c r="W17" s="560"/>
      <c r="X17" s="560"/>
      <c r="Y17" s="560"/>
      <c r="Z17" s="560"/>
      <c r="AA17" s="560"/>
      <c r="AB17" s="560"/>
      <c r="AC17" s="558">
        <f t="shared" si="3"/>
        <v>0</v>
      </c>
    </row>
    <row r="18" spans="1:30" x14ac:dyDescent="0.25">
      <c r="B18" s="968" t="s">
        <v>185</v>
      </c>
      <c r="C18" s="968" t="s">
        <v>185</v>
      </c>
      <c r="E18" s="560"/>
      <c r="F18" s="560"/>
      <c r="G18" s="560"/>
      <c r="H18" s="560"/>
      <c r="I18" s="560"/>
      <c r="J18" s="560"/>
      <c r="K18" s="560"/>
      <c r="L18" s="560"/>
      <c r="M18" s="560"/>
      <c r="N18" s="560"/>
      <c r="O18" s="560"/>
      <c r="P18" s="560"/>
      <c r="Q18" s="560"/>
      <c r="R18" s="560"/>
      <c r="S18" s="560"/>
      <c r="T18" s="560"/>
      <c r="U18" s="560">
        <f t="shared" si="2"/>
        <v>0</v>
      </c>
      <c r="V18" s="560"/>
      <c r="W18" s="560"/>
      <c r="X18" s="560"/>
      <c r="Y18" s="560"/>
      <c r="Z18" s="560"/>
      <c r="AA18" s="560"/>
      <c r="AB18" s="560"/>
      <c r="AC18" s="558">
        <f t="shared" si="3"/>
        <v>0</v>
      </c>
    </row>
    <row r="19" spans="1:30" x14ac:dyDescent="0.25">
      <c r="B19" s="968" t="s">
        <v>186</v>
      </c>
      <c r="C19" s="968" t="s">
        <v>186</v>
      </c>
      <c r="E19" s="560"/>
      <c r="F19" s="560"/>
      <c r="G19" s="560"/>
      <c r="H19" s="560"/>
      <c r="I19" s="560"/>
      <c r="J19" s="560"/>
      <c r="K19" s="560"/>
      <c r="L19" s="560"/>
      <c r="M19" s="560"/>
      <c r="N19" s="560"/>
      <c r="O19" s="560"/>
      <c r="P19" s="560"/>
      <c r="Q19" s="560"/>
      <c r="R19" s="560"/>
      <c r="S19" s="560"/>
      <c r="T19" s="560"/>
      <c r="U19" s="560">
        <f t="shared" si="2"/>
        <v>0</v>
      </c>
      <c r="V19" s="560"/>
      <c r="W19" s="560"/>
      <c r="X19" s="560"/>
      <c r="Y19" s="560"/>
      <c r="Z19" s="560"/>
      <c r="AA19" s="560"/>
      <c r="AB19" s="560"/>
      <c r="AC19" s="558">
        <f t="shared" si="3"/>
        <v>0</v>
      </c>
    </row>
    <row r="20" spans="1:30" x14ac:dyDescent="0.25">
      <c r="B20" s="968" t="s">
        <v>187</v>
      </c>
      <c r="C20" s="968" t="s">
        <v>187</v>
      </c>
      <c r="E20" s="560"/>
      <c r="F20" s="560"/>
      <c r="G20" s="560"/>
      <c r="H20" s="560"/>
      <c r="I20" s="560"/>
      <c r="J20" s="560"/>
      <c r="K20" s="560"/>
      <c r="L20" s="560"/>
      <c r="M20" s="560"/>
      <c r="N20" s="560"/>
      <c r="O20" s="560"/>
      <c r="P20" s="560"/>
      <c r="Q20" s="560"/>
      <c r="R20" s="560"/>
      <c r="S20" s="560"/>
      <c r="T20" s="560"/>
      <c r="U20" s="560">
        <f t="shared" si="2"/>
        <v>0</v>
      </c>
      <c r="V20" s="560"/>
      <c r="W20" s="560"/>
      <c r="X20" s="560"/>
      <c r="Y20" s="560"/>
      <c r="Z20" s="560"/>
      <c r="AA20" s="560"/>
      <c r="AB20" s="560"/>
      <c r="AC20" s="558">
        <f t="shared" si="3"/>
        <v>0</v>
      </c>
    </row>
    <row r="21" spans="1:30" ht="18.75" thickBot="1" x14ac:dyDescent="0.3">
      <c r="B21" s="973" t="s">
        <v>1053</v>
      </c>
      <c r="C21" s="973" t="str">
        <f>CONCATENATE("مانده در پایان سال"," ",'سر برگ صفحات'!A12)</f>
        <v>مانده در پایان سال 1399</v>
      </c>
      <c r="E21" s="562">
        <f>SUM(E14:E20)</f>
        <v>0</v>
      </c>
      <c r="G21" s="562">
        <f>SUM(G14:G20)</f>
        <v>0</v>
      </c>
      <c r="I21" s="562">
        <f>SUM(I14:I20)</f>
        <v>0</v>
      </c>
      <c r="K21" s="562">
        <f>SUM(K14:K20)</f>
        <v>0</v>
      </c>
      <c r="M21" s="562">
        <f>SUM(M14:M20)</f>
        <v>0</v>
      </c>
      <c r="O21" s="562">
        <f>SUM(O14:O20)</f>
        <v>0</v>
      </c>
      <c r="Q21" s="562">
        <f>SUM(Q14:Q20)</f>
        <v>0</v>
      </c>
      <c r="S21" s="562">
        <f>SUM(S14:S20)</f>
        <v>0</v>
      </c>
      <c r="U21" s="562">
        <f>SUM(U14:U20)</f>
        <v>0</v>
      </c>
      <c r="W21" s="562">
        <f>SUM(W14:W20)</f>
        <v>0</v>
      </c>
      <c r="Y21" s="562">
        <f>SUM(Y14:Y20)</f>
        <v>0</v>
      </c>
      <c r="AA21" s="562">
        <f>SUM(AA14:AA20)</f>
        <v>0</v>
      </c>
      <c r="AC21" s="562">
        <f>SUM(AC14:AC20)</f>
        <v>0</v>
      </c>
    </row>
    <row r="22" spans="1:30" ht="18.75" thickTop="1" x14ac:dyDescent="0.25"/>
    <row r="26" spans="1:30" x14ac:dyDescent="0.25">
      <c r="A26" s="974">
        <v>26</v>
      </c>
      <c r="B26" s="974"/>
      <c r="C26" s="974"/>
      <c r="D26" s="974"/>
      <c r="E26" s="974"/>
      <c r="F26" s="974"/>
      <c r="G26" s="974"/>
      <c r="H26" s="974"/>
      <c r="I26" s="974"/>
      <c r="J26" s="974"/>
      <c r="K26" s="974"/>
      <c r="L26" s="974"/>
      <c r="M26" s="974"/>
      <c r="N26" s="974"/>
      <c r="O26" s="974"/>
      <c r="P26" s="974"/>
      <c r="Q26" s="974"/>
      <c r="R26" s="974"/>
      <c r="S26" s="974"/>
      <c r="T26" s="974"/>
      <c r="U26" s="974"/>
      <c r="V26" s="974"/>
      <c r="W26" s="974"/>
      <c r="X26" s="974"/>
      <c r="Y26" s="974"/>
      <c r="Z26" s="974"/>
      <c r="AA26" s="974"/>
      <c r="AB26" s="974"/>
      <c r="AC26" s="974"/>
      <c r="AD26" s="974"/>
    </row>
  </sheetData>
  <mergeCells count="21">
    <mergeCell ref="A26:AD26"/>
    <mergeCell ref="B21:C21"/>
    <mergeCell ref="B17:C17"/>
    <mergeCell ref="B12:C12"/>
    <mergeCell ref="B13:C13"/>
    <mergeCell ref="B18:C18"/>
    <mergeCell ref="B8:C8"/>
    <mergeCell ref="W4:Y4"/>
    <mergeCell ref="B19:C19"/>
    <mergeCell ref="B20:C20"/>
    <mergeCell ref="B14:C14"/>
    <mergeCell ref="B15:C15"/>
    <mergeCell ref="B16:C16"/>
    <mergeCell ref="B9:C9"/>
    <mergeCell ref="B10:C10"/>
    <mergeCell ref="B11:C11"/>
    <mergeCell ref="B1:AD1"/>
    <mergeCell ref="B2:AD2"/>
    <mergeCell ref="B3:AD3"/>
    <mergeCell ref="B6:C6"/>
    <mergeCell ref="B7:C7"/>
  </mergeCells>
  <pageMargins left="0.39370078740157483" right="0.39370078740157483" top="0.39370078740157483" bottom="0.78740157480314965" header="0.31496062992125984" footer="0.31496062992125984"/>
  <pageSetup scale="8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AO39"/>
  <sheetViews>
    <sheetView rightToLeft="1" zoomScaleNormal="100" zoomScaleSheetLayoutView="100" workbookViewId="0">
      <selection activeCell="W17" sqref="W17"/>
    </sheetView>
  </sheetViews>
  <sheetFormatPr defaultColWidth="9" defaultRowHeight="15.75" x14ac:dyDescent="0.25"/>
  <cols>
    <col min="1" max="1" width="6.85546875" style="53" bestFit="1" customWidth="1"/>
    <col min="2" max="2" width="8.7109375" style="578" customWidth="1"/>
    <col min="3" max="3" width="1" style="578" customWidth="1"/>
    <col min="4" max="4" width="8.7109375" style="578" customWidth="1"/>
    <col min="5" max="5" width="1" style="578" customWidth="1"/>
    <col min="6" max="6" width="8.7109375" style="578" customWidth="1"/>
    <col min="7" max="7" width="1" style="578" customWidth="1"/>
    <col min="8" max="8" width="8.7109375" style="578" customWidth="1"/>
    <col min="9" max="9" width="1" style="578" customWidth="1"/>
    <col min="10" max="10" width="8.7109375" style="578" customWidth="1"/>
    <col min="11" max="11" width="1" style="578" customWidth="1"/>
    <col min="12" max="12" width="8.7109375" style="578" customWidth="1"/>
    <col min="13" max="13" width="1" style="578" customWidth="1"/>
    <col min="14" max="14" width="8.7109375" style="578" customWidth="1"/>
    <col min="15" max="15" width="0.7109375" style="578" customWidth="1"/>
    <col min="16" max="16" width="8.7109375" style="578" customWidth="1"/>
    <col min="17" max="17" width="2.85546875" style="578" customWidth="1"/>
    <col min="18" max="18" width="13.7109375" style="578" customWidth="1"/>
    <col min="19" max="19" width="0.7109375" style="578" customWidth="1"/>
    <col min="20" max="20" width="14.28515625" style="578" customWidth="1"/>
    <col min="21" max="21" width="0.7109375" style="578" customWidth="1"/>
    <col min="22" max="22" width="11.7109375" style="578" customWidth="1"/>
    <col min="23" max="23" width="0.7109375" style="578" customWidth="1"/>
    <col min="24" max="24" width="11.7109375" style="578" customWidth="1"/>
    <col min="25" max="25" width="0.7109375" style="578" customWidth="1"/>
    <col min="26" max="26" width="11.7109375" style="578" customWidth="1"/>
    <col min="27" max="27" width="0.7109375" style="578" customWidth="1"/>
    <col min="28" max="28" width="11.7109375" style="578" customWidth="1"/>
    <col min="29" max="29" width="1" style="578" customWidth="1"/>
    <col min="30" max="30" width="9.85546875" style="578" customWidth="1"/>
    <col min="31" max="31" width="0.7109375" style="578" customWidth="1"/>
    <col min="32" max="32" width="11.7109375" style="578" customWidth="1"/>
    <col min="33" max="33" width="1" style="578" customWidth="1"/>
    <col min="34" max="34" width="11.7109375" style="578" customWidth="1"/>
    <col min="35" max="35" width="0.7109375" style="578" customWidth="1"/>
    <col min="36" max="36" width="11.7109375" style="578" customWidth="1"/>
    <col min="37" max="37" width="1.85546875" style="578" customWidth="1"/>
    <col min="38" max="38" width="11.7109375" style="579" customWidth="1"/>
    <col min="39" max="39" width="15.28515625" style="579" bestFit="1" customWidth="1"/>
    <col min="40" max="40" width="5" style="578" customWidth="1"/>
    <col min="41" max="41" width="10.28515625" style="578" bestFit="1" customWidth="1"/>
    <col min="42" max="42" width="5" style="578" customWidth="1"/>
    <col min="43" max="43" width="10.28515625" style="578" bestFit="1" customWidth="1"/>
    <col min="44" max="46" width="9" style="578"/>
    <col min="47" max="47" width="10.28515625" style="578" bestFit="1" customWidth="1"/>
    <col min="48" max="16384" width="9" style="578"/>
  </cols>
  <sheetData>
    <row r="1" spans="1:41" s="569" customFormat="1" ht="21" x14ac:dyDescent="0.4">
      <c r="A1" s="941" t="str">
        <f>'سر برگ صفحات'!A1</f>
        <v>شرکت صندوق پژوهش و فناوری غیر دولتی ....(سهامی خاص)</v>
      </c>
      <c r="B1" s="941"/>
      <c r="C1" s="941"/>
      <c r="D1" s="941"/>
      <c r="E1" s="941"/>
      <c r="F1" s="941"/>
      <c r="G1" s="941"/>
      <c r="H1" s="941"/>
      <c r="I1" s="941"/>
      <c r="J1" s="941"/>
      <c r="K1" s="941"/>
      <c r="L1" s="941"/>
      <c r="M1" s="941"/>
      <c r="N1" s="941"/>
      <c r="O1" s="941"/>
      <c r="P1" s="941"/>
      <c r="Q1" s="941"/>
      <c r="R1" s="566"/>
      <c r="S1" s="566"/>
      <c r="T1" s="566"/>
      <c r="U1" s="566"/>
      <c r="V1" s="566"/>
      <c r="W1" s="566"/>
      <c r="X1" s="566"/>
      <c r="Y1" s="566"/>
      <c r="Z1" s="566"/>
      <c r="AA1" s="566"/>
      <c r="AB1" s="566"/>
      <c r="AC1" s="566"/>
      <c r="AD1" s="566"/>
      <c r="AE1" s="566"/>
      <c r="AF1" s="566"/>
      <c r="AG1" s="566"/>
      <c r="AH1" s="566"/>
      <c r="AI1" s="566"/>
      <c r="AJ1" s="567"/>
      <c r="AK1" s="567"/>
      <c r="AL1" s="568"/>
      <c r="AM1" s="568"/>
      <c r="AN1" s="567"/>
      <c r="AO1" s="567"/>
    </row>
    <row r="2" spans="1:41" s="569" customFormat="1" ht="21" x14ac:dyDescent="0.4">
      <c r="A2" s="979" t="str">
        <f>'سر برگ صفحات'!A14</f>
        <v>يادداشتهاي توضيحي صورت هاي مالي</v>
      </c>
      <c r="B2" s="979"/>
      <c r="C2" s="979"/>
      <c r="D2" s="979"/>
      <c r="E2" s="979"/>
      <c r="F2" s="979"/>
      <c r="G2" s="979"/>
      <c r="H2" s="979"/>
      <c r="I2" s="979"/>
      <c r="J2" s="979"/>
      <c r="K2" s="979"/>
      <c r="L2" s="979"/>
      <c r="M2" s="979"/>
      <c r="N2" s="979"/>
      <c r="O2" s="979"/>
      <c r="P2" s="979"/>
      <c r="Q2" s="979"/>
      <c r="R2" s="566"/>
      <c r="S2" s="566"/>
      <c r="T2" s="566"/>
      <c r="U2" s="566"/>
      <c r="V2" s="566"/>
      <c r="W2" s="566"/>
      <c r="X2" s="566"/>
      <c r="Y2" s="566"/>
      <c r="Z2" s="566"/>
      <c r="AA2" s="566"/>
      <c r="AB2" s="566"/>
      <c r="AC2" s="566"/>
      <c r="AD2" s="566"/>
      <c r="AE2" s="566"/>
      <c r="AF2" s="566"/>
      <c r="AG2" s="566"/>
      <c r="AH2" s="566"/>
      <c r="AI2" s="566"/>
      <c r="AJ2" s="567"/>
      <c r="AK2" s="567"/>
      <c r="AL2" s="568"/>
      <c r="AM2" s="568"/>
      <c r="AN2" s="567"/>
      <c r="AO2" s="567"/>
    </row>
    <row r="3" spans="1:41" s="569" customFormat="1" ht="21" x14ac:dyDescent="0.4">
      <c r="A3" s="979" t="str">
        <f>'سر برگ صفحات'!A3</f>
        <v>سال مالي منتهی به .. اسفند …</v>
      </c>
      <c r="B3" s="979"/>
      <c r="C3" s="979"/>
      <c r="D3" s="979"/>
      <c r="E3" s="979"/>
      <c r="F3" s="979"/>
      <c r="G3" s="979"/>
      <c r="H3" s="979"/>
      <c r="I3" s="979"/>
      <c r="J3" s="979"/>
      <c r="K3" s="979"/>
      <c r="L3" s="979"/>
      <c r="M3" s="979"/>
      <c r="N3" s="979"/>
      <c r="O3" s="979"/>
      <c r="P3" s="979"/>
      <c r="Q3" s="979"/>
      <c r="R3" s="566"/>
      <c r="S3" s="566"/>
      <c r="T3" s="566"/>
      <c r="U3" s="566"/>
      <c r="V3" s="566"/>
      <c r="W3" s="566"/>
      <c r="X3" s="566"/>
      <c r="Y3" s="566"/>
      <c r="Z3" s="566"/>
      <c r="AA3" s="566"/>
      <c r="AB3" s="566"/>
      <c r="AC3" s="566"/>
      <c r="AD3" s="566"/>
      <c r="AE3" s="566"/>
      <c r="AF3" s="566"/>
      <c r="AG3" s="566"/>
      <c r="AH3" s="566"/>
      <c r="AI3" s="566"/>
      <c r="AJ3" s="567"/>
      <c r="AK3" s="567"/>
      <c r="AL3" s="568"/>
      <c r="AM3" s="568"/>
      <c r="AN3" s="567"/>
      <c r="AO3" s="567"/>
    </row>
    <row r="4" spans="1:41" s="573" customFormat="1" x14ac:dyDescent="0.4">
      <c r="A4" s="50" t="s">
        <v>970</v>
      </c>
      <c r="B4" s="975" t="s">
        <v>672</v>
      </c>
      <c r="C4" s="975"/>
      <c r="D4" s="975"/>
      <c r="E4" s="975"/>
      <c r="F4" s="975"/>
      <c r="G4" s="975"/>
      <c r="H4" s="975"/>
      <c r="I4" s="975"/>
      <c r="J4" s="975"/>
      <c r="K4" s="975"/>
      <c r="L4" s="975"/>
      <c r="M4" s="975"/>
      <c r="N4" s="975"/>
      <c r="O4" s="975"/>
      <c r="P4" s="975"/>
      <c r="Q4" s="975"/>
      <c r="R4" s="566"/>
      <c r="S4" s="566"/>
      <c r="T4" s="566"/>
      <c r="U4" s="566"/>
      <c r="V4" s="566"/>
      <c r="W4" s="566"/>
      <c r="X4" s="566"/>
      <c r="Y4" s="566"/>
      <c r="Z4" s="566"/>
      <c r="AA4" s="566"/>
      <c r="AB4" s="566"/>
      <c r="AC4" s="566"/>
      <c r="AD4" s="566"/>
      <c r="AE4" s="566"/>
      <c r="AF4" s="566"/>
      <c r="AG4" s="570"/>
      <c r="AH4" s="570"/>
      <c r="AI4" s="570"/>
      <c r="AJ4" s="571"/>
      <c r="AK4" s="571"/>
      <c r="AL4" s="572"/>
      <c r="AM4" s="572"/>
      <c r="AN4" s="571"/>
      <c r="AO4" s="571"/>
    </row>
    <row r="5" spans="1:41" s="573" customFormat="1" x14ac:dyDescent="0.4">
      <c r="A5" s="50"/>
      <c r="B5" s="975"/>
      <c r="C5" s="975"/>
      <c r="D5" s="975"/>
      <c r="E5" s="975"/>
      <c r="F5" s="975"/>
      <c r="G5" s="975"/>
      <c r="H5" s="975"/>
      <c r="I5" s="975"/>
      <c r="J5" s="975"/>
      <c r="K5" s="975"/>
      <c r="L5" s="975"/>
      <c r="M5" s="975"/>
      <c r="N5" s="975"/>
      <c r="O5" s="975"/>
      <c r="P5" s="975"/>
      <c r="Q5" s="975"/>
      <c r="R5" s="566"/>
      <c r="S5" s="566"/>
      <c r="T5" s="566"/>
      <c r="U5" s="566"/>
      <c r="V5" s="566"/>
      <c r="W5" s="566"/>
      <c r="X5" s="566"/>
      <c r="Y5" s="566"/>
      <c r="Z5" s="566"/>
      <c r="AA5" s="566"/>
      <c r="AB5" s="566"/>
      <c r="AC5" s="566"/>
      <c r="AD5" s="566"/>
      <c r="AE5" s="566"/>
      <c r="AF5" s="566"/>
      <c r="AG5" s="570"/>
      <c r="AH5" s="570"/>
      <c r="AI5" s="570"/>
      <c r="AJ5" s="571"/>
      <c r="AK5" s="571"/>
      <c r="AL5" s="572"/>
      <c r="AM5" s="572"/>
      <c r="AN5" s="571"/>
      <c r="AO5" s="571"/>
    </row>
    <row r="6" spans="1:41" s="573" customFormat="1" x14ac:dyDescent="0.4">
      <c r="A6" s="50" t="s">
        <v>971</v>
      </c>
      <c r="B6" s="976" t="s">
        <v>737</v>
      </c>
      <c r="C6" s="976"/>
      <c r="D6" s="976"/>
      <c r="E6" s="976"/>
      <c r="F6" s="976"/>
      <c r="G6" s="976"/>
      <c r="H6" s="976"/>
      <c r="I6" s="976"/>
      <c r="J6" s="976"/>
      <c r="K6" s="976"/>
      <c r="L6" s="976"/>
      <c r="M6" s="976"/>
      <c r="N6" s="976"/>
      <c r="O6" s="976"/>
      <c r="P6" s="976"/>
      <c r="Q6" s="976"/>
      <c r="R6" s="566"/>
      <c r="S6" s="566"/>
      <c r="T6" s="566"/>
      <c r="U6" s="566"/>
      <c r="V6" s="566"/>
      <c r="W6" s="566"/>
      <c r="X6" s="566"/>
      <c r="Y6" s="566"/>
      <c r="Z6" s="566"/>
      <c r="AA6" s="566"/>
      <c r="AB6" s="566"/>
      <c r="AC6" s="566"/>
      <c r="AD6" s="566"/>
      <c r="AE6" s="566"/>
      <c r="AF6" s="566"/>
      <c r="AG6" s="570"/>
      <c r="AH6" s="570"/>
      <c r="AI6" s="570"/>
      <c r="AJ6" s="571"/>
      <c r="AK6" s="571"/>
      <c r="AL6" s="572"/>
      <c r="AM6" s="572"/>
      <c r="AN6" s="571"/>
      <c r="AO6" s="571"/>
    </row>
    <row r="7" spans="1:41" s="573" customFormat="1" x14ac:dyDescent="0.4">
      <c r="A7" s="50"/>
      <c r="B7" s="976"/>
      <c r="C7" s="976"/>
      <c r="D7" s="976"/>
      <c r="E7" s="976"/>
      <c r="F7" s="976"/>
      <c r="G7" s="976"/>
      <c r="H7" s="976"/>
      <c r="I7" s="976"/>
      <c r="J7" s="976"/>
      <c r="K7" s="976"/>
      <c r="L7" s="976"/>
      <c r="M7" s="976"/>
      <c r="N7" s="976"/>
      <c r="O7" s="976"/>
      <c r="P7" s="976"/>
      <c r="Q7" s="976"/>
      <c r="R7" s="566"/>
      <c r="S7" s="566"/>
      <c r="T7" s="566"/>
      <c r="U7" s="566"/>
      <c r="V7" s="566"/>
      <c r="W7" s="566"/>
      <c r="X7" s="566"/>
      <c r="Y7" s="566"/>
      <c r="Z7" s="566"/>
      <c r="AA7" s="566"/>
      <c r="AB7" s="566"/>
      <c r="AC7" s="566"/>
      <c r="AD7" s="566"/>
      <c r="AE7" s="566"/>
      <c r="AF7" s="566"/>
      <c r="AG7" s="570"/>
      <c r="AH7" s="570"/>
      <c r="AI7" s="570"/>
      <c r="AJ7" s="571"/>
      <c r="AK7" s="571"/>
      <c r="AL7" s="572"/>
      <c r="AM7" s="572"/>
      <c r="AN7" s="571"/>
      <c r="AO7" s="571"/>
    </row>
    <row r="8" spans="1:41" s="573" customFormat="1" x14ac:dyDescent="0.4">
      <c r="A8" s="50"/>
      <c r="B8" s="976"/>
      <c r="C8" s="976"/>
      <c r="D8" s="976"/>
      <c r="E8" s="976"/>
      <c r="F8" s="976"/>
      <c r="G8" s="976"/>
      <c r="H8" s="976"/>
      <c r="I8" s="976"/>
      <c r="J8" s="976"/>
      <c r="K8" s="976"/>
      <c r="L8" s="976"/>
      <c r="M8" s="976"/>
      <c r="N8" s="976"/>
      <c r="O8" s="976"/>
      <c r="P8" s="976"/>
      <c r="Q8" s="976"/>
      <c r="R8" s="566"/>
      <c r="S8" s="566"/>
      <c r="T8" s="566"/>
      <c r="U8" s="566"/>
      <c r="V8" s="566"/>
      <c r="W8" s="566"/>
      <c r="X8" s="566"/>
      <c r="Y8" s="566"/>
      <c r="Z8" s="566"/>
      <c r="AA8" s="566"/>
      <c r="AB8" s="566"/>
      <c r="AC8" s="566"/>
      <c r="AD8" s="566"/>
      <c r="AE8" s="566"/>
      <c r="AF8" s="566"/>
      <c r="AG8" s="570"/>
      <c r="AH8" s="570"/>
      <c r="AI8" s="570"/>
      <c r="AJ8" s="571"/>
      <c r="AK8" s="571"/>
      <c r="AL8" s="572"/>
      <c r="AM8" s="572"/>
      <c r="AN8" s="571"/>
      <c r="AO8" s="571"/>
    </row>
    <row r="9" spans="1:41" s="573" customFormat="1" x14ac:dyDescent="0.4">
      <c r="A9" s="50"/>
      <c r="B9" s="977"/>
      <c r="C9" s="977"/>
      <c r="D9" s="977"/>
      <c r="E9" s="977"/>
      <c r="F9" s="977"/>
      <c r="G9" s="977"/>
      <c r="H9" s="977"/>
      <c r="I9" s="977"/>
      <c r="J9" s="977"/>
      <c r="K9" s="977"/>
      <c r="L9" s="977"/>
      <c r="M9" s="977"/>
      <c r="N9" s="977"/>
      <c r="O9" s="977"/>
      <c r="P9" s="977"/>
      <c r="Q9" s="977"/>
      <c r="R9" s="566"/>
      <c r="S9" s="566"/>
      <c r="T9" s="566"/>
      <c r="U9" s="566"/>
      <c r="V9" s="566"/>
      <c r="W9" s="566"/>
      <c r="X9" s="566"/>
      <c r="Y9" s="566"/>
      <c r="Z9" s="566"/>
      <c r="AA9" s="566"/>
      <c r="AB9" s="566"/>
      <c r="AC9" s="566"/>
      <c r="AD9" s="566"/>
      <c r="AE9" s="566"/>
      <c r="AF9" s="566"/>
      <c r="AG9" s="570"/>
      <c r="AH9" s="570"/>
      <c r="AI9" s="570"/>
      <c r="AJ9" s="571"/>
      <c r="AK9" s="571"/>
      <c r="AL9" s="572"/>
      <c r="AM9" s="572"/>
      <c r="AN9" s="571"/>
      <c r="AO9" s="571"/>
    </row>
    <row r="10" spans="1:41" s="603" customFormat="1" ht="15" x14ac:dyDescent="0.35">
      <c r="A10" s="436"/>
      <c r="B10" s="600"/>
      <c r="C10" s="601"/>
      <c r="D10" s="600"/>
      <c r="E10" s="601"/>
      <c r="F10" s="600"/>
      <c r="G10" s="601"/>
      <c r="H10" s="980" t="str">
        <f>CONCATENATE('سر برگ صفحات'!A12,"-","میلیون ریال")</f>
        <v>1399-میلیون ریال</v>
      </c>
      <c r="I10" s="980"/>
      <c r="J10" s="980"/>
      <c r="K10" s="602"/>
      <c r="L10" s="980" t="str">
        <f>CONCATENATE('سر برگ صفحات'!A11,"-","میلیون ریال")</f>
        <v>1398-میلیون ریال</v>
      </c>
      <c r="M10" s="980"/>
      <c r="N10" s="980"/>
      <c r="W10" s="604"/>
      <c r="X10" s="604"/>
      <c r="Y10" s="605"/>
      <c r="AG10" s="606"/>
      <c r="AH10" s="606"/>
      <c r="AI10" s="606"/>
      <c r="AJ10" s="607"/>
      <c r="AK10" s="607"/>
      <c r="AL10" s="608"/>
      <c r="AM10" s="608"/>
      <c r="AN10" s="607"/>
      <c r="AO10" s="607"/>
    </row>
    <row r="11" spans="1:41" s="611" customFormat="1" ht="45" x14ac:dyDescent="0.25">
      <c r="A11" s="609"/>
      <c r="B11" s="610"/>
      <c r="C11" s="610"/>
      <c r="D11" s="610"/>
      <c r="E11" s="610"/>
      <c r="F11" s="610"/>
      <c r="G11" s="610"/>
      <c r="H11" s="554" t="s">
        <v>190</v>
      </c>
      <c r="I11" s="553"/>
      <c r="J11" s="554" t="s">
        <v>191</v>
      </c>
      <c r="K11" s="553"/>
      <c r="L11" s="554" t="s">
        <v>190</v>
      </c>
      <c r="M11" s="553"/>
      <c r="N11" s="554" t="s">
        <v>191</v>
      </c>
      <c r="W11" s="584"/>
      <c r="X11" s="584"/>
      <c r="Y11" s="584"/>
      <c r="AG11" s="584"/>
      <c r="AI11" s="610"/>
      <c r="AJ11" s="610"/>
      <c r="AL11" s="612"/>
      <c r="AM11" s="612"/>
    </row>
    <row r="12" spans="1:41" ht="16.5" thickBot="1" x14ac:dyDescent="0.3">
      <c r="A12" s="536"/>
      <c r="B12" s="978" t="s">
        <v>175</v>
      </c>
      <c r="C12" s="978"/>
      <c r="D12" s="978"/>
      <c r="E12" s="576"/>
      <c r="F12" s="576"/>
      <c r="G12" s="576"/>
      <c r="H12" s="577"/>
      <c r="J12" s="577"/>
      <c r="L12" s="577"/>
      <c r="N12" s="577"/>
      <c r="W12" s="576"/>
      <c r="X12" s="576"/>
    </row>
    <row r="13" spans="1:41" ht="16.5" thickTop="1" x14ac:dyDescent="0.25"/>
    <row r="14" spans="1:41" s="599" customFormat="1" ht="18" x14ac:dyDescent="0.45">
      <c r="A14" s="326" t="s">
        <v>972</v>
      </c>
      <c r="B14" s="984" t="s">
        <v>738</v>
      </c>
      <c r="C14" s="984"/>
      <c r="D14" s="984"/>
      <c r="E14" s="984"/>
      <c r="F14" s="984"/>
      <c r="G14" s="984"/>
      <c r="H14" s="984"/>
      <c r="I14" s="984"/>
      <c r="J14" s="984"/>
      <c r="K14" s="984"/>
      <c r="L14" s="984"/>
      <c r="M14" s="984"/>
      <c r="N14" s="984"/>
      <c r="O14" s="984"/>
      <c r="P14" s="984"/>
      <c r="Q14" s="984"/>
      <c r="R14" s="595"/>
      <c r="S14" s="595"/>
      <c r="T14" s="595"/>
      <c r="U14" s="595"/>
      <c r="V14" s="595"/>
      <c r="W14" s="595"/>
      <c r="X14" s="595"/>
      <c r="Y14" s="595"/>
      <c r="Z14" s="595"/>
      <c r="AA14" s="595"/>
      <c r="AB14" s="595"/>
      <c r="AC14" s="595"/>
      <c r="AD14" s="595"/>
      <c r="AE14" s="595"/>
      <c r="AF14" s="595"/>
      <c r="AG14" s="596"/>
      <c r="AH14" s="596"/>
      <c r="AI14" s="596"/>
      <c r="AJ14" s="597"/>
      <c r="AK14" s="597"/>
      <c r="AL14" s="598"/>
      <c r="AM14" s="598"/>
      <c r="AN14" s="597"/>
      <c r="AO14" s="597"/>
    </row>
    <row r="15" spans="1:41" s="599" customFormat="1" ht="18" x14ac:dyDescent="0.45">
      <c r="A15" s="326" t="s">
        <v>973</v>
      </c>
      <c r="B15" s="985" t="s">
        <v>628</v>
      </c>
      <c r="C15" s="985"/>
      <c r="D15" s="985"/>
      <c r="E15" s="985"/>
      <c r="F15" s="985"/>
      <c r="G15" s="985"/>
      <c r="H15" s="985"/>
      <c r="I15" s="985"/>
      <c r="J15" s="985"/>
      <c r="K15" s="985"/>
      <c r="L15" s="985"/>
      <c r="M15" s="985"/>
      <c r="N15" s="985"/>
      <c r="O15" s="985"/>
      <c r="P15" s="985"/>
      <c r="Q15" s="985"/>
      <c r="R15" s="595"/>
      <c r="S15" s="595"/>
      <c r="T15" s="595"/>
      <c r="U15" s="595"/>
      <c r="V15" s="595"/>
      <c r="W15" s="595"/>
      <c r="X15" s="595"/>
      <c r="Y15" s="595"/>
      <c r="Z15" s="595"/>
      <c r="AA15" s="595"/>
      <c r="AB15" s="595"/>
      <c r="AC15" s="595"/>
      <c r="AD15" s="595"/>
      <c r="AE15" s="595"/>
      <c r="AF15" s="595"/>
      <c r="AG15" s="596"/>
      <c r="AH15" s="596"/>
      <c r="AI15" s="596"/>
      <c r="AJ15" s="597"/>
      <c r="AK15" s="597"/>
      <c r="AL15" s="598"/>
      <c r="AM15" s="598"/>
      <c r="AN15" s="597"/>
      <c r="AO15" s="597"/>
    </row>
    <row r="17" spans="1:41" s="580" customFormat="1" ht="19.5" customHeight="1" x14ac:dyDescent="0.25">
      <c r="A17" s="456"/>
      <c r="D17" s="987" t="s">
        <v>194</v>
      </c>
      <c r="E17" s="987"/>
      <c r="F17" s="987"/>
      <c r="G17" s="556"/>
      <c r="H17" s="988" t="s">
        <v>195</v>
      </c>
      <c r="I17" s="556"/>
      <c r="J17" s="988" t="s">
        <v>629</v>
      </c>
      <c r="K17" s="581"/>
      <c r="L17" s="980" t="s">
        <v>193</v>
      </c>
      <c r="M17" s="980"/>
      <c r="N17" s="980"/>
      <c r="P17" s="982" t="s">
        <v>192</v>
      </c>
      <c r="AL17" s="582"/>
      <c r="AM17" s="582"/>
    </row>
    <row r="18" spans="1:41" s="556" customFormat="1" ht="15" x14ac:dyDescent="0.25">
      <c r="A18" s="456"/>
      <c r="B18" s="553"/>
      <c r="D18" s="437">
        <f>'سر برگ صفحات'!A12</f>
        <v>1399</v>
      </c>
      <c r="E18" s="437"/>
      <c r="F18" s="437">
        <f>'سر برگ صفحات'!A11</f>
        <v>1398</v>
      </c>
      <c r="G18" s="553"/>
      <c r="H18" s="989"/>
      <c r="I18" s="553"/>
      <c r="J18" s="989"/>
      <c r="K18" s="553"/>
      <c r="L18" s="437">
        <f>'سر برگ صفحات'!A12</f>
        <v>1399</v>
      </c>
      <c r="M18" s="553"/>
      <c r="N18" s="437">
        <f>'سر برگ صفحات'!A11</f>
        <v>1398</v>
      </c>
      <c r="P18" s="983"/>
      <c r="AL18" s="557"/>
      <c r="AM18" s="557"/>
    </row>
    <row r="19" spans="1:41" s="583" customFormat="1" ht="14.25" x14ac:dyDescent="0.25">
      <c r="A19" s="439"/>
      <c r="B19" s="584"/>
      <c r="D19" s="584"/>
      <c r="F19" s="584"/>
      <c r="G19" s="584"/>
      <c r="H19" s="584"/>
      <c r="I19" s="584"/>
      <c r="J19" s="584" t="s">
        <v>68</v>
      </c>
      <c r="K19" s="584"/>
      <c r="L19" s="584" t="s">
        <v>68</v>
      </c>
      <c r="M19" s="584"/>
      <c r="N19" s="584" t="s">
        <v>68</v>
      </c>
      <c r="P19" s="585"/>
      <c r="AL19" s="586"/>
      <c r="AM19" s="586"/>
    </row>
    <row r="20" spans="1:41" x14ac:dyDescent="0.25">
      <c r="A20" s="986"/>
      <c r="B20" s="986"/>
      <c r="C20" s="587"/>
      <c r="D20" s="575"/>
      <c r="E20" s="587"/>
      <c r="F20" s="575"/>
      <c r="G20" s="575"/>
      <c r="H20" s="575"/>
      <c r="I20" s="575"/>
      <c r="J20" s="575"/>
      <c r="K20" s="575"/>
      <c r="L20" s="575"/>
      <c r="M20" s="575"/>
      <c r="N20" s="575"/>
      <c r="P20" s="588"/>
    </row>
    <row r="21" spans="1:41" x14ac:dyDescent="0.25">
      <c r="A21" s="986" t="s">
        <v>261</v>
      </c>
      <c r="B21" s="986"/>
      <c r="D21" s="575"/>
      <c r="F21" s="575"/>
      <c r="G21" s="575"/>
      <c r="H21" s="575"/>
      <c r="I21" s="575"/>
      <c r="J21" s="575"/>
      <c r="K21" s="575"/>
      <c r="L21" s="575"/>
      <c r="M21" s="575"/>
      <c r="N21" s="575"/>
      <c r="P21" s="588"/>
    </row>
    <row r="22" spans="1:41" ht="16.5" thickBot="1" x14ac:dyDescent="0.3">
      <c r="B22" s="589"/>
      <c r="D22" s="589"/>
      <c r="F22" s="589"/>
      <c r="G22" s="576"/>
      <c r="H22" s="576"/>
      <c r="J22" s="577"/>
      <c r="L22" s="577"/>
      <c r="N22" s="577"/>
    </row>
    <row r="23" spans="1:41" ht="16.5" thickTop="1" x14ac:dyDescent="0.25"/>
    <row r="24" spans="1:41" s="599" customFormat="1" ht="16.899999999999999" customHeight="1" x14ac:dyDescent="0.45">
      <c r="A24" s="326" t="s">
        <v>974</v>
      </c>
      <c r="B24" s="981" t="s">
        <v>673</v>
      </c>
      <c r="C24" s="981"/>
      <c r="D24" s="981"/>
      <c r="E24" s="981"/>
      <c r="F24" s="981"/>
      <c r="G24" s="981"/>
      <c r="H24" s="981"/>
      <c r="I24" s="981"/>
      <c r="J24" s="981"/>
      <c r="K24" s="981"/>
      <c r="L24" s="981"/>
      <c r="M24" s="981"/>
      <c r="N24" s="981"/>
      <c r="O24" s="981"/>
      <c r="P24" s="981"/>
      <c r="Q24" s="981"/>
      <c r="R24" s="595"/>
      <c r="S24" s="595"/>
      <c r="T24" s="595"/>
      <c r="U24" s="595"/>
      <c r="V24" s="595"/>
      <c r="W24" s="595"/>
      <c r="X24" s="595"/>
      <c r="Y24" s="595"/>
      <c r="Z24" s="595"/>
      <c r="AA24" s="595"/>
      <c r="AB24" s="595"/>
      <c r="AC24" s="595"/>
      <c r="AD24" s="595"/>
      <c r="AE24" s="595"/>
      <c r="AF24" s="595"/>
      <c r="AG24" s="596"/>
      <c r="AH24" s="596"/>
      <c r="AI24" s="596"/>
      <c r="AJ24" s="597"/>
      <c r="AK24" s="597"/>
      <c r="AL24" s="598"/>
      <c r="AM24" s="598"/>
      <c r="AN24" s="597"/>
      <c r="AO24" s="597"/>
    </row>
    <row r="25" spans="1:41" s="573" customFormat="1" ht="16.149999999999999" customHeight="1" x14ac:dyDescent="0.4">
      <c r="A25" s="50"/>
      <c r="B25" s="981"/>
      <c r="C25" s="981"/>
      <c r="D25" s="981"/>
      <c r="E25" s="981"/>
      <c r="F25" s="981"/>
      <c r="G25" s="981"/>
      <c r="H25" s="981"/>
      <c r="I25" s="981"/>
      <c r="J25" s="981"/>
      <c r="K25" s="981"/>
      <c r="L25" s="981"/>
      <c r="M25" s="981"/>
      <c r="N25" s="981"/>
      <c r="O25" s="981"/>
      <c r="P25" s="981"/>
      <c r="Q25" s="981"/>
      <c r="R25" s="566"/>
      <c r="S25" s="566"/>
      <c r="T25" s="566"/>
      <c r="U25" s="566"/>
      <c r="V25" s="566"/>
      <c r="W25" s="566"/>
      <c r="X25" s="566"/>
      <c r="Y25" s="566"/>
      <c r="Z25" s="566"/>
      <c r="AA25" s="566"/>
      <c r="AB25" s="566"/>
      <c r="AC25" s="566"/>
      <c r="AD25" s="566"/>
      <c r="AE25" s="566"/>
      <c r="AF25" s="566"/>
      <c r="AG25" s="570"/>
      <c r="AH25" s="570"/>
      <c r="AI25" s="570"/>
      <c r="AJ25" s="571"/>
      <c r="AK25" s="571"/>
      <c r="AL25" s="572"/>
      <c r="AM25" s="572"/>
      <c r="AN25" s="571"/>
      <c r="AO25" s="571"/>
    </row>
    <row r="26" spans="1:41" s="599" customFormat="1" ht="18" x14ac:dyDescent="0.45">
      <c r="A26" s="326" t="s">
        <v>975</v>
      </c>
      <c r="B26" s="985" t="s">
        <v>196</v>
      </c>
      <c r="C26" s="985"/>
      <c r="D26" s="985"/>
      <c r="E26" s="985"/>
      <c r="F26" s="985"/>
      <c r="G26" s="985"/>
      <c r="H26" s="985"/>
      <c r="I26" s="985"/>
      <c r="J26" s="985"/>
      <c r="K26" s="985"/>
      <c r="L26" s="985"/>
      <c r="M26" s="985"/>
      <c r="N26" s="985"/>
      <c r="O26" s="985"/>
      <c r="P26" s="985"/>
      <c r="Q26" s="985"/>
      <c r="R26" s="595"/>
      <c r="S26" s="595"/>
      <c r="T26" s="595"/>
      <c r="U26" s="595"/>
      <c r="V26" s="595"/>
      <c r="W26" s="595"/>
      <c r="X26" s="595"/>
      <c r="Y26" s="595"/>
      <c r="Z26" s="595"/>
      <c r="AA26" s="595"/>
      <c r="AB26" s="595"/>
      <c r="AC26" s="595"/>
      <c r="AD26" s="595"/>
      <c r="AE26" s="595"/>
      <c r="AF26" s="595"/>
      <c r="AG26" s="596"/>
      <c r="AH26" s="596"/>
      <c r="AI26" s="596"/>
      <c r="AJ26" s="597"/>
      <c r="AK26" s="597"/>
      <c r="AL26" s="598"/>
      <c r="AM26" s="598"/>
      <c r="AN26" s="597"/>
      <c r="AO26" s="597"/>
    </row>
    <row r="27" spans="1:41" s="590" customFormat="1" x14ac:dyDescent="0.25">
      <c r="A27" s="78"/>
      <c r="J27" s="90">
        <f>L18</f>
        <v>1399</v>
      </c>
      <c r="K27" s="89"/>
      <c r="L27" s="90">
        <f>N18</f>
        <v>1398</v>
      </c>
      <c r="Z27" s="574"/>
      <c r="AA27" s="574"/>
      <c r="AL27" s="591"/>
      <c r="AM27" s="591"/>
    </row>
    <row r="28" spans="1:41" x14ac:dyDescent="0.25">
      <c r="J28" s="575" t="s">
        <v>68</v>
      </c>
      <c r="K28" s="575"/>
      <c r="L28" s="575" t="s">
        <v>68</v>
      </c>
      <c r="Z28" s="575"/>
      <c r="AA28" s="575"/>
    </row>
    <row r="29" spans="1:41" x14ac:dyDescent="0.25">
      <c r="D29" s="986" t="s">
        <v>197</v>
      </c>
      <c r="E29" s="986"/>
      <c r="F29" s="986"/>
      <c r="G29" s="986"/>
      <c r="H29" s="986"/>
      <c r="J29" s="575"/>
      <c r="K29" s="575"/>
      <c r="L29" s="575"/>
      <c r="Z29" s="575"/>
      <c r="AA29" s="575"/>
    </row>
    <row r="30" spans="1:41" x14ac:dyDescent="0.25">
      <c r="D30" s="986" t="s">
        <v>198</v>
      </c>
      <c r="E30" s="986"/>
      <c r="F30" s="986"/>
      <c r="G30" s="986"/>
      <c r="H30" s="986"/>
      <c r="J30" s="575"/>
      <c r="K30" s="575"/>
      <c r="L30" s="575"/>
      <c r="Z30" s="575"/>
      <c r="AA30" s="575"/>
    </row>
    <row r="31" spans="1:41" x14ac:dyDescent="0.25">
      <c r="D31" s="986" t="s">
        <v>199</v>
      </c>
      <c r="E31" s="986"/>
      <c r="F31" s="986"/>
      <c r="G31" s="986"/>
      <c r="H31" s="986"/>
      <c r="J31" s="575"/>
      <c r="K31" s="575"/>
      <c r="L31" s="575"/>
      <c r="Z31" s="575"/>
      <c r="AA31" s="575"/>
    </row>
    <row r="32" spans="1:41" ht="16.5" thickBot="1" x14ac:dyDescent="0.3">
      <c r="J32" s="577"/>
      <c r="L32" s="577"/>
      <c r="Z32" s="576"/>
    </row>
    <row r="33" spans="1:17" ht="16.5" thickTop="1" x14ac:dyDescent="0.25"/>
    <row r="39" spans="1:17" ht="18" x14ac:dyDescent="0.25">
      <c r="A39" s="886">
        <v>28</v>
      </c>
      <c r="B39" s="886"/>
      <c r="C39" s="886"/>
      <c r="D39" s="886"/>
      <c r="E39" s="886"/>
      <c r="F39" s="886"/>
      <c r="G39" s="886"/>
      <c r="H39" s="886"/>
      <c r="I39" s="886"/>
      <c r="J39" s="886"/>
      <c r="K39" s="886"/>
      <c r="L39" s="886"/>
      <c r="M39" s="886"/>
      <c r="N39" s="886"/>
      <c r="O39" s="886"/>
      <c r="P39" s="886"/>
      <c r="Q39" s="886"/>
    </row>
  </sheetData>
  <mergeCells count="24">
    <mergeCell ref="B24:Q25"/>
    <mergeCell ref="P17:P18"/>
    <mergeCell ref="A39:Q39"/>
    <mergeCell ref="B14:Q14"/>
    <mergeCell ref="B15:Q15"/>
    <mergeCell ref="B26:Q26"/>
    <mergeCell ref="D29:H29"/>
    <mergeCell ref="D30:H30"/>
    <mergeCell ref="D31:H31"/>
    <mergeCell ref="A20:B20"/>
    <mergeCell ref="A21:B21"/>
    <mergeCell ref="D17:F17"/>
    <mergeCell ref="H17:H18"/>
    <mergeCell ref="L17:N17"/>
    <mergeCell ref="J17:J18"/>
    <mergeCell ref="B4:Q5"/>
    <mergeCell ref="B6:Q8"/>
    <mergeCell ref="B9:Q9"/>
    <mergeCell ref="B12:D12"/>
    <mergeCell ref="A1:Q1"/>
    <mergeCell ref="A2:Q2"/>
    <mergeCell ref="A3:Q3"/>
    <mergeCell ref="H10:J10"/>
    <mergeCell ref="L10:N10"/>
  </mergeCells>
  <pageMargins left="0.39370078740157483" right="0.57999999999999996" top="0.39370078740157483" bottom="0.39370078740157483" header="0.31496062992125984" footer="0.31496062992125984"/>
  <pageSetup scale="92"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AI27"/>
  <sheetViews>
    <sheetView rightToLeft="1" zoomScaleNormal="100" zoomScaleSheetLayoutView="95" workbookViewId="0">
      <selection activeCell="AI16" sqref="AI16"/>
    </sheetView>
  </sheetViews>
  <sheetFormatPr defaultColWidth="9" defaultRowHeight="18" x14ac:dyDescent="0.25"/>
  <cols>
    <col min="1" max="1" width="2.28515625" style="122" customWidth="1"/>
    <col min="2" max="2" width="0.7109375" style="32" customWidth="1"/>
    <col min="3" max="3" width="32.85546875" style="32" customWidth="1"/>
    <col min="4" max="4" width="0.7109375" style="32" customWidth="1"/>
    <col min="5" max="5" width="6.7109375" style="558" customWidth="1"/>
    <col min="6" max="6" width="0.7109375" style="558" customWidth="1"/>
    <col min="7" max="7" width="6.7109375" style="558" customWidth="1"/>
    <col min="8" max="8" width="1" style="558" customWidth="1"/>
    <col min="9" max="9" width="7.7109375" style="558" customWidth="1"/>
    <col min="10" max="10" width="0.7109375" style="558" customWidth="1"/>
    <col min="11" max="11" width="6.85546875" style="558" customWidth="1"/>
    <col min="12" max="12" width="1" style="558" customWidth="1"/>
    <col min="13" max="13" width="6.7109375" style="558" customWidth="1"/>
    <col min="14" max="14" width="0.7109375" style="558" customWidth="1"/>
    <col min="15" max="15" width="6.7109375" style="558" customWidth="1"/>
    <col min="16" max="16" width="1" style="558" customWidth="1"/>
    <col min="17" max="17" width="6.7109375" style="558" customWidth="1"/>
    <col min="18" max="18" width="0.7109375" style="558" customWidth="1"/>
    <col min="19" max="19" width="6.7109375" style="558" customWidth="1"/>
    <col min="20" max="20" width="1" style="558" customWidth="1"/>
    <col min="21" max="21" width="6.7109375" style="558" customWidth="1"/>
    <col min="22" max="22" width="0.7109375" style="558" customWidth="1"/>
    <col min="23" max="23" width="9.28515625" style="558" customWidth="1"/>
    <col min="24" max="24" width="0.7109375" style="558" customWidth="1"/>
    <col min="25" max="25" width="9.28515625" style="558" customWidth="1"/>
    <col min="26" max="26" width="0.7109375" style="558" customWidth="1"/>
    <col min="27" max="27" width="9.28515625" style="558" customWidth="1"/>
    <col min="28" max="28" width="0.7109375" style="558" customWidth="1"/>
    <col min="29" max="29" width="6.7109375" style="558" customWidth="1"/>
    <col min="30" max="30" width="2.140625" style="558" customWidth="1"/>
    <col min="31" max="31" width="1.85546875" style="32" customWidth="1"/>
    <col min="32" max="32" width="11.7109375" style="105" customWidth="1"/>
    <col min="33" max="33" width="15.28515625" style="105" bestFit="1" customWidth="1"/>
    <col min="34" max="34" width="5" style="32" customWidth="1"/>
    <col min="35" max="35" width="10.28515625" style="32" bestFit="1" customWidth="1"/>
    <col min="36" max="36" width="5" style="32" customWidth="1"/>
    <col min="37" max="37" width="10.28515625" style="32" bestFit="1" customWidth="1"/>
    <col min="38" max="40" width="9" style="32"/>
    <col min="41" max="41" width="10.28515625" style="32" bestFit="1" customWidth="1"/>
    <col min="42" max="16384" width="9" style="32"/>
  </cols>
  <sheetData>
    <row r="1" spans="1:35" s="49" customFormat="1" ht="21" x14ac:dyDescent="0.5">
      <c r="A1" s="941" t="str">
        <f>'سر برگ صفحات'!A1</f>
        <v>شرکت صندوق پژوهش و فناوری غیر دولتی ....(سهامی خاص)</v>
      </c>
      <c r="B1" s="941"/>
      <c r="C1" s="941"/>
      <c r="D1" s="941"/>
      <c r="E1" s="941"/>
      <c r="F1" s="941"/>
      <c r="G1" s="941"/>
      <c r="H1" s="941"/>
      <c r="I1" s="941"/>
      <c r="J1" s="941"/>
      <c r="K1" s="941"/>
      <c r="L1" s="941"/>
      <c r="M1" s="941"/>
      <c r="N1" s="941"/>
      <c r="O1" s="941"/>
      <c r="P1" s="941"/>
      <c r="Q1" s="941"/>
      <c r="R1" s="941"/>
      <c r="S1" s="941"/>
      <c r="T1" s="941"/>
      <c r="U1" s="941"/>
      <c r="V1" s="941"/>
      <c r="W1" s="941"/>
      <c r="X1" s="941"/>
      <c r="Y1" s="941"/>
      <c r="Z1" s="941"/>
      <c r="AA1" s="941"/>
      <c r="AB1" s="941"/>
      <c r="AC1" s="941"/>
      <c r="AD1" s="941"/>
      <c r="AE1" s="47"/>
      <c r="AF1" s="48"/>
      <c r="AG1" s="48"/>
      <c r="AH1" s="47"/>
      <c r="AI1" s="47"/>
    </row>
    <row r="2" spans="1:35" s="49" customFormat="1" ht="21" x14ac:dyDescent="0.5">
      <c r="A2" s="942" t="str">
        <f>'سر برگ صفحات'!A14</f>
        <v>يادداشتهاي توضيحي صورت هاي مالي</v>
      </c>
      <c r="B2" s="942"/>
      <c r="C2" s="942"/>
      <c r="D2" s="942"/>
      <c r="E2" s="942"/>
      <c r="F2" s="942"/>
      <c r="G2" s="942"/>
      <c r="H2" s="942"/>
      <c r="I2" s="942"/>
      <c r="J2" s="942"/>
      <c r="K2" s="942"/>
      <c r="L2" s="942"/>
      <c r="M2" s="942"/>
      <c r="N2" s="942"/>
      <c r="O2" s="942"/>
      <c r="P2" s="942"/>
      <c r="Q2" s="942"/>
      <c r="R2" s="942"/>
      <c r="S2" s="942"/>
      <c r="T2" s="942"/>
      <c r="U2" s="942"/>
      <c r="V2" s="942"/>
      <c r="W2" s="942"/>
      <c r="X2" s="942"/>
      <c r="Y2" s="942"/>
      <c r="Z2" s="942"/>
      <c r="AA2" s="942"/>
      <c r="AB2" s="942"/>
      <c r="AC2" s="942"/>
      <c r="AD2" s="942"/>
      <c r="AE2" s="47"/>
      <c r="AF2" s="48"/>
      <c r="AG2" s="48"/>
      <c r="AH2" s="47"/>
      <c r="AI2" s="47"/>
    </row>
    <row r="3" spans="1:35" s="49" customFormat="1" ht="21" x14ac:dyDescent="0.5">
      <c r="A3" s="942" t="str">
        <f>'سر برگ صفحات'!A3</f>
        <v>سال مالي منتهی به .. اسفند …</v>
      </c>
      <c r="B3" s="942"/>
      <c r="C3" s="942"/>
      <c r="D3" s="942"/>
      <c r="E3" s="942"/>
      <c r="F3" s="942"/>
      <c r="G3" s="942"/>
      <c r="H3" s="942"/>
      <c r="I3" s="942"/>
      <c r="J3" s="942"/>
      <c r="K3" s="942"/>
      <c r="L3" s="942"/>
      <c r="M3" s="942"/>
      <c r="N3" s="942"/>
      <c r="O3" s="942"/>
      <c r="P3" s="942"/>
      <c r="Q3" s="942"/>
      <c r="R3" s="942"/>
      <c r="S3" s="942"/>
      <c r="T3" s="942"/>
      <c r="U3" s="942"/>
      <c r="V3" s="942"/>
      <c r="W3" s="942"/>
      <c r="X3" s="942"/>
      <c r="Y3" s="942"/>
      <c r="Z3" s="942"/>
      <c r="AA3" s="942"/>
      <c r="AB3" s="942"/>
      <c r="AC3" s="942"/>
      <c r="AD3" s="942"/>
      <c r="AE3" s="47"/>
      <c r="AF3" s="48"/>
      <c r="AG3" s="48"/>
      <c r="AH3" s="47"/>
      <c r="AI3" s="47"/>
    </row>
    <row r="4" spans="1:35" s="49" customFormat="1" ht="21" x14ac:dyDescent="0.5">
      <c r="A4" s="377"/>
      <c r="B4" s="377"/>
      <c r="C4" s="377"/>
      <c r="D4" s="377"/>
      <c r="E4" s="563"/>
      <c r="F4" s="563"/>
      <c r="G4" s="563"/>
      <c r="H4" s="563"/>
      <c r="I4" s="563"/>
      <c r="J4" s="563"/>
      <c r="K4" s="563"/>
      <c r="L4" s="563"/>
      <c r="M4" s="563"/>
      <c r="N4" s="563"/>
      <c r="O4" s="563"/>
      <c r="P4" s="563"/>
      <c r="Q4" s="563"/>
      <c r="R4" s="563"/>
      <c r="S4" s="563"/>
      <c r="T4" s="563"/>
      <c r="U4" s="563"/>
      <c r="V4" s="563"/>
      <c r="W4" s="972" t="s">
        <v>216</v>
      </c>
      <c r="X4" s="972"/>
      <c r="Y4" s="972"/>
      <c r="Z4" s="563"/>
      <c r="AA4" s="563"/>
      <c r="AB4" s="563"/>
      <c r="AC4" s="563"/>
      <c r="AD4" s="563"/>
      <c r="AE4" s="47"/>
      <c r="AF4" s="48"/>
      <c r="AG4" s="48"/>
      <c r="AH4" s="47"/>
      <c r="AI4" s="47"/>
    </row>
    <row r="5" spans="1:35" s="538" customFormat="1" ht="45" x14ac:dyDescent="0.25">
      <c r="A5" s="542"/>
      <c r="B5" s="435"/>
      <c r="C5" s="543"/>
      <c r="D5" s="438"/>
      <c r="E5" s="554" t="s">
        <v>171</v>
      </c>
      <c r="F5" s="553"/>
      <c r="G5" s="554" t="s">
        <v>172</v>
      </c>
      <c r="H5" s="553"/>
      <c r="I5" s="554" t="s">
        <v>173</v>
      </c>
      <c r="J5" s="553"/>
      <c r="K5" s="554" t="s">
        <v>174</v>
      </c>
      <c r="L5" s="553"/>
      <c r="M5" s="554" t="s">
        <v>175</v>
      </c>
      <c r="N5" s="553"/>
      <c r="O5" s="554" t="s">
        <v>176</v>
      </c>
      <c r="P5" s="553"/>
      <c r="Q5" s="554" t="s">
        <v>177</v>
      </c>
      <c r="R5" s="553"/>
      <c r="S5" s="554" t="s">
        <v>178</v>
      </c>
      <c r="T5" s="553"/>
      <c r="U5" s="554" t="s">
        <v>149</v>
      </c>
      <c r="V5" s="555"/>
      <c r="W5" s="554" t="s">
        <v>179</v>
      </c>
      <c r="X5" s="553"/>
      <c r="Y5" s="554" t="s">
        <v>180</v>
      </c>
      <c r="Z5" s="555"/>
      <c r="AA5" s="554" t="s">
        <v>181</v>
      </c>
      <c r="AB5" s="553"/>
      <c r="AC5" s="554" t="s">
        <v>149</v>
      </c>
      <c r="AD5" s="556"/>
      <c r="AF5" s="539"/>
      <c r="AG5" s="539"/>
    </row>
    <row r="6" spans="1:35" ht="16.899999999999999" customHeight="1" x14ac:dyDescent="0.25">
      <c r="B6" s="77" t="s">
        <v>626</v>
      </c>
      <c r="C6" s="77"/>
    </row>
    <row r="7" spans="1:35" x14ac:dyDescent="0.25">
      <c r="C7" s="535" t="str">
        <f>CONCATENATE("مانده در ابتدای سال"," ",'سر برگ صفحات'!A11)</f>
        <v>مانده در ابتدای سال 1398</v>
      </c>
      <c r="E7" s="560"/>
      <c r="F7" s="560"/>
      <c r="G7" s="560"/>
      <c r="H7" s="560"/>
      <c r="I7" s="560"/>
      <c r="J7" s="560"/>
      <c r="K7" s="560"/>
      <c r="L7" s="560"/>
      <c r="M7" s="560"/>
      <c r="N7" s="560"/>
      <c r="O7" s="560"/>
      <c r="P7" s="560"/>
      <c r="Q7" s="560"/>
      <c r="R7" s="560"/>
      <c r="S7" s="560"/>
      <c r="T7" s="560"/>
      <c r="U7" s="560">
        <f t="shared" ref="U7:U12" si="0">SUM(E7:S7)</f>
        <v>0</v>
      </c>
      <c r="V7" s="560"/>
      <c r="W7" s="560"/>
      <c r="X7" s="560"/>
      <c r="Y7" s="560"/>
      <c r="Z7" s="560"/>
      <c r="AA7" s="560"/>
      <c r="AB7" s="560"/>
      <c r="AC7" s="560">
        <f t="shared" ref="AC7:AC12" si="1">SUM(U7:AA7)</f>
        <v>0</v>
      </c>
    </row>
    <row r="8" spans="1:35" x14ac:dyDescent="0.25">
      <c r="C8" s="26" t="s">
        <v>137</v>
      </c>
      <c r="E8" s="560"/>
      <c r="F8" s="560"/>
      <c r="G8" s="560"/>
      <c r="H8" s="560"/>
      <c r="I8" s="560"/>
      <c r="J8" s="560"/>
      <c r="K8" s="560"/>
      <c r="L8" s="560"/>
      <c r="M8" s="560"/>
      <c r="N8" s="560"/>
      <c r="O8" s="560"/>
      <c r="P8" s="560"/>
      <c r="Q8" s="560"/>
      <c r="R8" s="560"/>
      <c r="S8" s="560"/>
      <c r="T8" s="560"/>
      <c r="U8" s="560">
        <f t="shared" si="0"/>
        <v>0</v>
      </c>
      <c r="V8" s="560"/>
      <c r="W8" s="560"/>
      <c r="X8" s="560"/>
      <c r="Y8" s="560"/>
      <c r="Z8" s="560"/>
      <c r="AA8" s="560"/>
      <c r="AB8" s="560"/>
      <c r="AC8" s="560">
        <f t="shared" si="1"/>
        <v>0</v>
      </c>
    </row>
    <row r="9" spans="1:35" x14ac:dyDescent="0.25">
      <c r="C9" s="26" t="s">
        <v>188</v>
      </c>
      <c r="E9" s="560"/>
      <c r="F9" s="560"/>
      <c r="G9" s="560"/>
      <c r="H9" s="560"/>
      <c r="I9" s="560"/>
      <c r="J9" s="560"/>
      <c r="K9" s="560"/>
      <c r="L9" s="560"/>
      <c r="M9" s="560"/>
      <c r="N9" s="560"/>
      <c r="O9" s="560"/>
      <c r="P9" s="560"/>
      <c r="Q9" s="560"/>
      <c r="R9" s="560"/>
      <c r="S9" s="560"/>
      <c r="T9" s="560"/>
      <c r="U9" s="560">
        <f t="shared" si="0"/>
        <v>0</v>
      </c>
      <c r="V9" s="560"/>
      <c r="W9" s="560"/>
      <c r="X9" s="560"/>
      <c r="Y9" s="560"/>
      <c r="Z9" s="560"/>
      <c r="AA9" s="560"/>
      <c r="AB9" s="560"/>
      <c r="AC9" s="560">
        <f t="shared" si="1"/>
        <v>0</v>
      </c>
    </row>
    <row r="10" spans="1:35" x14ac:dyDescent="0.25">
      <c r="C10" s="26" t="s">
        <v>189</v>
      </c>
      <c r="E10" s="560"/>
      <c r="F10" s="560"/>
      <c r="G10" s="560"/>
      <c r="H10" s="560"/>
      <c r="I10" s="560"/>
      <c r="J10" s="560"/>
      <c r="K10" s="560"/>
      <c r="L10" s="560"/>
      <c r="M10" s="560"/>
      <c r="N10" s="560"/>
      <c r="O10" s="560"/>
      <c r="P10" s="560"/>
      <c r="Q10" s="560"/>
      <c r="R10" s="560"/>
      <c r="S10" s="560"/>
      <c r="T10" s="560"/>
      <c r="U10" s="560">
        <f t="shared" si="0"/>
        <v>0</v>
      </c>
      <c r="V10" s="560"/>
      <c r="W10" s="560"/>
      <c r="X10" s="560"/>
      <c r="Y10" s="560"/>
      <c r="Z10" s="560"/>
      <c r="AA10" s="560"/>
      <c r="AB10" s="560"/>
      <c r="AC10" s="560">
        <f t="shared" si="1"/>
        <v>0</v>
      </c>
    </row>
    <row r="11" spans="1:35" x14ac:dyDescent="0.25">
      <c r="C11" s="26" t="s">
        <v>183</v>
      </c>
      <c r="E11" s="560"/>
      <c r="F11" s="560"/>
      <c r="G11" s="560"/>
      <c r="H11" s="560"/>
      <c r="I11" s="560"/>
      <c r="J11" s="560"/>
      <c r="K11" s="560"/>
      <c r="L11" s="560"/>
      <c r="M11" s="560"/>
      <c r="N11" s="560"/>
      <c r="O11" s="560"/>
      <c r="P11" s="560"/>
      <c r="Q11" s="560"/>
      <c r="R11" s="560"/>
      <c r="S11" s="560"/>
      <c r="T11" s="560"/>
      <c r="U11" s="560">
        <f t="shared" si="0"/>
        <v>0</v>
      </c>
      <c r="V11" s="560"/>
      <c r="W11" s="560"/>
      <c r="X11" s="560"/>
      <c r="Y11" s="560"/>
      <c r="Z11" s="560"/>
      <c r="AA11" s="560"/>
      <c r="AB11" s="560"/>
      <c r="AC11" s="560">
        <f t="shared" si="1"/>
        <v>0</v>
      </c>
    </row>
    <row r="12" spans="1:35" x14ac:dyDescent="0.25">
      <c r="C12" s="536" t="s">
        <v>187</v>
      </c>
      <c r="E12" s="560"/>
      <c r="F12" s="560"/>
      <c r="G12" s="560"/>
      <c r="H12" s="560"/>
      <c r="I12" s="560"/>
      <c r="J12" s="560"/>
      <c r="K12" s="560"/>
      <c r="L12" s="560"/>
      <c r="M12" s="560"/>
      <c r="N12" s="560"/>
      <c r="O12" s="560"/>
      <c r="P12" s="560"/>
      <c r="Q12" s="560"/>
      <c r="R12" s="560"/>
      <c r="S12" s="560"/>
      <c r="T12" s="560"/>
      <c r="U12" s="560">
        <f t="shared" si="0"/>
        <v>0</v>
      </c>
      <c r="V12" s="560"/>
      <c r="W12" s="560"/>
      <c r="X12" s="560"/>
      <c r="Y12" s="560"/>
      <c r="Z12" s="560"/>
      <c r="AA12" s="560"/>
      <c r="AB12" s="560"/>
      <c r="AC12" s="560">
        <f t="shared" si="1"/>
        <v>0</v>
      </c>
    </row>
    <row r="13" spans="1:35" x14ac:dyDescent="0.25">
      <c r="C13" s="540" t="str">
        <f>CONCATENATE("مانده در پایان سال"," ",'سر برگ صفحات'!A11)</f>
        <v>مانده در پایان سال 1398</v>
      </c>
      <c r="E13" s="560">
        <f>SUM(E7:E12)</f>
        <v>0</v>
      </c>
      <c r="F13" s="560"/>
      <c r="G13" s="560">
        <f>SUM(G7:G12)</f>
        <v>0</v>
      </c>
      <c r="H13" s="560"/>
      <c r="I13" s="560">
        <f>SUM(I7:I12)</f>
        <v>0</v>
      </c>
      <c r="J13" s="560"/>
      <c r="K13" s="560">
        <f>SUM(K7:K12)</f>
        <v>0</v>
      </c>
      <c r="L13" s="560"/>
      <c r="M13" s="560">
        <f>SUM(M7:M12)</f>
        <v>0</v>
      </c>
      <c r="N13" s="560"/>
      <c r="O13" s="560">
        <f>SUM(O7:O12)</f>
        <v>0</v>
      </c>
      <c r="P13" s="560"/>
      <c r="Q13" s="560">
        <f>SUM(Q7:Q12)</f>
        <v>0</v>
      </c>
      <c r="R13" s="560"/>
      <c r="S13" s="560">
        <f>SUM(S7:S12)</f>
        <v>0</v>
      </c>
      <c r="T13" s="560"/>
      <c r="U13" s="560">
        <f>SUM(U7:U12)</f>
        <v>0</v>
      </c>
      <c r="V13" s="560"/>
      <c r="W13" s="560">
        <f>SUM(W7:W12)</f>
        <v>0</v>
      </c>
      <c r="X13" s="560"/>
      <c r="Y13" s="560">
        <f>SUM(Y7:Y12)</f>
        <v>0</v>
      </c>
      <c r="Z13" s="560"/>
      <c r="AA13" s="560">
        <f>SUM(AA7:AA12)</f>
        <v>0</v>
      </c>
      <c r="AB13" s="560"/>
      <c r="AC13" s="560">
        <f>SUM(AC7:AC12)</f>
        <v>0</v>
      </c>
    </row>
    <row r="14" spans="1:35" ht="19.5" x14ac:dyDescent="0.25">
      <c r="C14" s="26" t="s">
        <v>137</v>
      </c>
      <c r="E14" s="560"/>
      <c r="F14" s="560"/>
      <c r="G14" s="560"/>
      <c r="H14" s="560"/>
      <c r="I14" s="560"/>
      <c r="J14" s="560"/>
      <c r="K14" s="560"/>
      <c r="L14" s="560"/>
      <c r="M14" s="560"/>
      <c r="N14" s="560"/>
      <c r="O14" s="560"/>
      <c r="P14" s="560"/>
      <c r="Q14" s="560"/>
      <c r="R14" s="560"/>
      <c r="S14" s="560"/>
      <c r="T14" s="560"/>
      <c r="U14" s="560">
        <f>SUM(E14:S14)</f>
        <v>0</v>
      </c>
      <c r="V14" s="560"/>
      <c r="W14" s="564"/>
      <c r="X14" s="560"/>
      <c r="Y14" s="564"/>
      <c r="Z14" s="560"/>
      <c r="AA14" s="564"/>
      <c r="AB14" s="560"/>
      <c r="AC14" s="560">
        <f>SUM(U14:AA14)</f>
        <v>0</v>
      </c>
    </row>
    <row r="15" spans="1:35" ht="19.5" x14ac:dyDescent="0.25">
      <c r="C15" s="26" t="s">
        <v>188</v>
      </c>
      <c r="E15" s="560"/>
      <c r="F15" s="560"/>
      <c r="G15" s="560"/>
      <c r="H15" s="560"/>
      <c r="I15" s="560"/>
      <c r="J15" s="560"/>
      <c r="K15" s="560"/>
      <c r="L15" s="560"/>
      <c r="M15" s="560"/>
      <c r="N15" s="560"/>
      <c r="O15" s="560"/>
      <c r="P15" s="560"/>
      <c r="Q15" s="560"/>
      <c r="R15" s="560"/>
      <c r="S15" s="560"/>
      <c r="T15" s="560"/>
      <c r="U15" s="560">
        <f>SUM(E15:S15)</f>
        <v>0</v>
      </c>
      <c r="V15" s="560"/>
      <c r="W15" s="565"/>
      <c r="X15" s="565"/>
      <c r="Y15" s="565"/>
      <c r="Z15" s="560"/>
      <c r="AA15" s="565"/>
      <c r="AB15" s="565"/>
      <c r="AC15" s="560">
        <f>SUM(U15:AA15)</f>
        <v>0</v>
      </c>
    </row>
    <row r="16" spans="1:35" ht="19.5" x14ac:dyDescent="0.25">
      <c r="C16" s="26" t="s">
        <v>189</v>
      </c>
      <c r="E16" s="560"/>
      <c r="F16" s="560"/>
      <c r="G16" s="560"/>
      <c r="H16" s="560"/>
      <c r="I16" s="560"/>
      <c r="J16" s="560"/>
      <c r="K16" s="560"/>
      <c r="L16" s="560"/>
      <c r="M16" s="560"/>
      <c r="N16" s="560"/>
      <c r="O16" s="560"/>
      <c r="P16" s="560"/>
      <c r="Q16" s="560"/>
      <c r="R16" s="560"/>
      <c r="S16" s="560"/>
      <c r="T16" s="560"/>
      <c r="U16" s="560">
        <f>SUM(E16:S16)</f>
        <v>0</v>
      </c>
      <c r="V16" s="560"/>
      <c r="W16" s="565"/>
      <c r="X16" s="565"/>
      <c r="Y16" s="565"/>
      <c r="Z16" s="560"/>
      <c r="AA16" s="565"/>
      <c r="AB16" s="565"/>
      <c r="AC16" s="560">
        <f>SUM(U16:AA16)</f>
        <v>0</v>
      </c>
    </row>
    <row r="17" spans="1:30" ht="19.5" x14ac:dyDescent="0.25">
      <c r="B17" s="87"/>
      <c r="C17" s="26" t="s">
        <v>183</v>
      </c>
      <c r="E17" s="560"/>
      <c r="F17" s="560"/>
      <c r="G17" s="560"/>
      <c r="H17" s="560"/>
      <c r="I17" s="560"/>
      <c r="J17" s="560"/>
      <c r="K17" s="560"/>
      <c r="L17" s="560"/>
      <c r="M17" s="560"/>
      <c r="N17" s="560"/>
      <c r="O17" s="560"/>
      <c r="P17" s="560"/>
      <c r="Q17" s="560"/>
      <c r="R17" s="560"/>
      <c r="S17" s="560"/>
      <c r="T17" s="560"/>
      <c r="U17" s="560">
        <f>SUM(E17:S17)</f>
        <v>0</v>
      </c>
      <c r="V17" s="560"/>
      <c r="W17" s="560"/>
      <c r="X17" s="560"/>
      <c r="Y17" s="560"/>
      <c r="Z17" s="560"/>
      <c r="AA17" s="560"/>
      <c r="AB17" s="560"/>
      <c r="AC17" s="560">
        <f>SUM(U17:AA17)</f>
        <v>0</v>
      </c>
    </row>
    <row r="18" spans="1:30" x14ac:dyDescent="0.25">
      <c r="C18" s="536" t="s">
        <v>187</v>
      </c>
      <c r="E18" s="560"/>
      <c r="F18" s="560"/>
      <c r="G18" s="560"/>
      <c r="H18" s="560"/>
      <c r="I18" s="560"/>
      <c r="J18" s="560"/>
      <c r="K18" s="560"/>
      <c r="L18" s="560"/>
      <c r="M18" s="560"/>
      <c r="N18" s="560"/>
      <c r="O18" s="560"/>
      <c r="P18" s="560"/>
      <c r="Q18" s="560"/>
      <c r="R18" s="560"/>
      <c r="S18" s="560"/>
      <c r="T18" s="560"/>
      <c r="U18" s="560">
        <f>SUM(E18:S18)</f>
        <v>0</v>
      </c>
      <c r="V18" s="560"/>
      <c r="W18" s="560"/>
      <c r="X18" s="560"/>
      <c r="Y18" s="560"/>
      <c r="Z18" s="560"/>
      <c r="AA18" s="560"/>
      <c r="AB18" s="560"/>
      <c r="AC18" s="560">
        <f>SUM(U18:AA18)</f>
        <v>0</v>
      </c>
    </row>
    <row r="19" spans="1:30" ht="18.75" thickBot="1" x14ac:dyDescent="0.3">
      <c r="C19" s="540" t="str">
        <f>CONCATENATE("مانده در پایان سال"," ",'سر برگ صفحات'!A12)</f>
        <v>مانده در پایان سال 1399</v>
      </c>
      <c r="E19" s="562">
        <f>SUM(E13:E18)</f>
        <v>0</v>
      </c>
      <c r="G19" s="562">
        <f>SUM(G13:G18)</f>
        <v>0</v>
      </c>
      <c r="I19" s="562">
        <f>SUM(I13:I18)</f>
        <v>0</v>
      </c>
      <c r="K19" s="562">
        <f>SUM(K13:K18)</f>
        <v>0</v>
      </c>
      <c r="M19" s="562">
        <f>SUM(M13:M18)</f>
        <v>0</v>
      </c>
      <c r="O19" s="562">
        <f>SUM(O13:O18)</f>
        <v>0</v>
      </c>
      <c r="Q19" s="562">
        <f>SUM(Q13:Q18)</f>
        <v>0</v>
      </c>
      <c r="S19" s="562">
        <f>SUM(S13:S18)</f>
        <v>0</v>
      </c>
      <c r="U19" s="562">
        <f>SUM(U13:U18)</f>
        <v>0</v>
      </c>
      <c r="W19" s="562">
        <f>SUM(W13:W18)</f>
        <v>0</v>
      </c>
      <c r="Y19" s="562">
        <f>SUM(Y13:Y18)</f>
        <v>0</v>
      </c>
      <c r="AA19" s="562">
        <f>SUM(AA13:AA18)</f>
        <v>0</v>
      </c>
      <c r="AC19" s="562">
        <f>SUM(AC13:AC18)</f>
        <v>0</v>
      </c>
    </row>
    <row r="20" spans="1:30" ht="19.5" thickTop="1" thickBot="1" x14ac:dyDescent="0.3">
      <c r="C20" s="540" t="str">
        <f>CONCATENATE("مبلغ دفتری در پایان سال"," ",'سر برگ صفحات'!A12)</f>
        <v>مبلغ دفتری در پایان سال 1399</v>
      </c>
      <c r="E20" s="562">
        <f>'15'!E21-'15-2'!E19</f>
        <v>0</v>
      </c>
      <c r="G20" s="562">
        <f>'15'!G21-'15-2'!G19</f>
        <v>0</v>
      </c>
      <c r="I20" s="562">
        <f>'15'!I21-'15-2'!I19</f>
        <v>0</v>
      </c>
      <c r="K20" s="562">
        <f>'15'!K21-'15-2'!K19</f>
        <v>0</v>
      </c>
      <c r="M20" s="562">
        <f>'15'!M21-'15-2'!M19</f>
        <v>0</v>
      </c>
      <c r="O20" s="562">
        <f>'15'!O21-'15-2'!O19</f>
        <v>0</v>
      </c>
      <c r="Q20" s="562">
        <f>'15'!Q21-'15-2'!Q19</f>
        <v>0</v>
      </c>
      <c r="S20" s="562">
        <f>'15'!S21-'15-2'!S19</f>
        <v>0</v>
      </c>
      <c r="U20" s="562">
        <f>SUM(E20:S20)</f>
        <v>0</v>
      </c>
      <c r="W20" s="562">
        <f>'15'!W21-'15-2'!W19</f>
        <v>0</v>
      </c>
      <c r="Y20" s="562">
        <f>'15'!Y21-'15-2'!Y19</f>
        <v>0</v>
      </c>
      <c r="AA20" s="562">
        <f>'15'!AA21-'15-2'!AA19</f>
        <v>0</v>
      </c>
      <c r="AC20" s="562">
        <f>SUM(U20:AA20)</f>
        <v>0</v>
      </c>
    </row>
    <row r="21" spans="1:30" ht="19.5" thickTop="1" thickBot="1" x14ac:dyDescent="0.3">
      <c r="C21" s="540" t="str">
        <f>CONCATENATE("مبلغ دفتری در پایان سال"," ",'سر برگ صفحات'!A11)</f>
        <v>مبلغ دفتری در پایان سال 1398</v>
      </c>
      <c r="E21" s="562">
        <f>'15'!E14-'15-2'!E13</f>
        <v>0</v>
      </c>
      <c r="G21" s="562">
        <f>'15'!G14-'15-2'!G13</f>
        <v>0</v>
      </c>
      <c r="I21" s="562">
        <f>'15'!I14-'15-2'!I13</f>
        <v>0</v>
      </c>
      <c r="K21" s="562">
        <f>'15'!K14-'15-2'!K13</f>
        <v>0</v>
      </c>
      <c r="M21" s="562">
        <f>'15'!M14-'15-2'!M13</f>
        <v>0</v>
      </c>
      <c r="O21" s="562">
        <f>'15'!O14-'15-2'!O13</f>
        <v>0</v>
      </c>
      <c r="Q21" s="562">
        <f>'15'!Q14-'15-2'!Q13</f>
        <v>0</v>
      </c>
      <c r="S21" s="562">
        <f>'15'!S14-'15-2'!S13</f>
        <v>0</v>
      </c>
      <c r="U21" s="562">
        <f>SUM(E21:S21)</f>
        <v>0</v>
      </c>
      <c r="W21" s="562">
        <f>'15'!W14-'15-2'!W13</f>
        <v>0</v>
      </c>
      <c r="Y21" s="562">
        <f>'15'!Y14-'15-2'!Y13</f>
        <v>0</v>
      </c>
      <c r="AA21" s="562">
        <f>'15'!AA14-'15-2'!AA13</f>
        <v>0</v>
      </c>
      <c r="AC21" s="562">
        <f>SUM(U21:AA21)</f>
        <v>0</v>
      </c>
    </row>
    <row r="22" spans="1:30" ht="18.75" thickTop="1" x14ac:dyDescent="0.25"/>
    <row r="27" spans="1:30" x14ac:dyDescent="0.25">
      <c r="A27" s="886" t="s">
        <v>868</v>
      </c>
      <c r="B27" s="886"/>
      <c r="C27" s="886"/>
      <c r="D27" s="886"/>
      <c r="E27" s="886"/>
      <c r="F27" s="886"/>
      <c r="G27" s="886"/>
      <c r="H27" s="886"/>
      <c r="I27" s="886"/>
      <c r="J27" s="886"/>
      <c r="K27" s="886"/>
      <c r="L27" s="886"/>
      <c r="M27" s="886"/>
      <c r="N27" s="886"/>
      <c r="O27" s="886"/>
      <c r="P27" s="886"/>
      <c r="Q27" s="886"/>
      <c r="R27" s="886"/>
      <c r="S27" s="886"/>
      <c r="T27" s="886"/>
      <c r="U27" s="886"/>
      <c r="V27" s="886"/>
      <c r="W27" s="886"/>
      <c r="X27" s="886"/>
      <c r="Y27" s="886"/>
      <c r="Z27" s="886"/>
      <c r="AA27" s="886"/>
      <c r="AB27" s="886"/>
      <c r="AC27" s="886"/>
      <c r="AD27" s="886"/>
    </row>
  </sheetData>
  <mergeCells count="5">
    <mergeCell ref="A27:AD27"/>
    <mergeCell ref="A1:AD1"/>
    <mergeCell ref="A2:AD2"/>
    <mergeCell ref="A3:AD3"/>
    <mergeCell ref="W4:Y4"/>
  </mergeCells>
  <pageMargins left="0.39370078740157483" right="0.39370078740157483" top="0.39370078740157483" bottom="0.78740157480314965" header="0.31496062992125984" footer="0.31496062992125984"/>
  <pageSetup scale="87"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Q30"/>
  <sheetViews>
    <sheetView rightToLeft="1" zoomScaleNormal="100" zoomScaleSheetLayoutView="98" workbookViewId="0">
      <selection activeCell="AA19" sqref="AA19"/>
    </sheetView>
  </sheetViews>
  <sheetFormatPr defaultColWidth="31.28515625" defaultRowHeight="15.75" x14ac:dyDescent="0.25"/>
  <cols>
    <col min="1" max="1" width="7.28515625" style="57" bestFit="1" customWidth="1"/>
    <col min="2" max="2" width="7.140625" style="35" customWidth="1"/>
    <col min="3" max="3" width="0.7109375" style="35" customWidth="1"/>
    <col min="4" max="4" width="5" style="35" customWidth="1"/>
    <col min="5" max="5" width="0.7109375" style="35" customWidth="1"/>
    <col min="6" max="6" width="11.7109375" style="35" customWidth="1"/>
    <col min="7" max="7" width="0.7109375" style="35" customWidth="1"/>
    <col min="8" max="8" width="11.7109375" style="35" customWidth="1"/>
    <col min="9" max="9" width="0.7109375" style="35" customWidth="1"/>
    <col min="10" max="10" width="11.7109375" style="35" customWidth="1"/>
    <col min="11" max="11" width="0.7109375" style="35" customWidth="1"/>
    <col min="12" max="12" width="11.7109375" style="35" customWidth="1"/>
    <col min="13" max="13" width="0.7109375" style="35" customWidth="1"/>
    <col min="14" max="14" width="6.28515625" style="35" customWidth="1"/>
    <col min="15" max="15" width="15.28515625" style="34" bestFit="1" customWidth="1"/>
    <col min="16" max="16" width="5" style="35" customWidth="1"/>
    <col min="17" max="17" width="10.28515625" style="35" bestFit="1" customWidth="1"/>
    <col min="18" max="18" width="5" style="35" customWidth="1"/>
    <col min="19" max="19" width="10.28515625" style="35" bestFit="1" customWidth="1"/>
    <col min="20" max="22" width="9" style="35" customWidth="1"/>
    <col min="23" max="23" width="10.28515625" style="35" bestFit="1" customWidth="1"/>
    <col min="24" max="252" width="9" style="35" customWidth="1"/>
    <col min="253" max="253" width="3.7109375" style="35" customWidth="1"/>
    <col min="254" max="254" width="4.85546875" style="35" customWidth="1"/>
    <col min="255" max="255" width="5.28515625" style="35" customWidth="1"/>
    <col min="256" max="16384" width="31.28515625" style="35"/>
  </cols>
  <sheetData>
    <row r="1" spans="1:17" s="5" customFormat="1" ht="21" x14ac:dyDescent="0.4">
      <c r="A1" s="941" t="str">
        <f>'سر برگ صفحات'!A1</f>
        <v>شرکت صندوق پژوهش و فناوری غیر دولتی ....(سهامی خاص)</v>
      </c>
      <c r="B1" s="941"/>
      <c r="C1" s="941"/>
      <c r="D1" s="941"/>
      <c r="E1" s="941"/>
      <c r="F1" s="941"/>
      <c r="G1" s="941"/>
      <c r="H1" s="941"/>
      <c r="I1" s="941"/>
      <c r="J1" s="941"/>
      <c r="K1" s="941"/>
      <c r="L1" s="941"/>
      <c r="M1" s="941"/>
      <c r="N1" s="941"/>
      <c r="O1" s="28"/>
      <c r="P1" s="27"/>
      <c r="Q1" s="27"/>
    </row>
    <row r="2" spans="1:17" s="5" customFormat="1" ht="21" x14ac:dyDescent="0.4">
      <c r="A2" s="942" t="str">
        <f>'سر برگ صفحات'!A14</f>
        <v>يادداشتهاي توضيحي صورت هاي مالي</v>
      </c>
      <c r="B2" s="942"/>
      <c r="C2" s="942"/>
      <c r="D2" s="942"/>
      <c r="E2" s="942"/>
      <c r="F2" s="942"/>
      <c r="G2" s="942"/>
      <c r="H2" s="942"/>
      <c r="I2" s="942"/>
      <c r="J2" s="942"/>
      <c r="K2" s="942"/>
      <c r="L2" s="942"/>
      <c r="M2" s="942"/>
      <c r="N2" s="942"/>
      <c r="O2" s="28"/>
      <c r="P2" s="27"/>
      <c r="Q2" s="27"/>
    </row>
    <row r="3" spans="1:17" s="5" customFormat="1" ht="21" x14ac:dyDescent="0.4">
      <c r="A3" s="942" t="str">
        <f>'سر برگ صفحات'!A3</f>
        <v>سال مالي منتهی به .. اسفند …</v>
      </c>
      <c r="B3" s="942"/>
      <c r="C3" s="942"/>
      <c r="D3" s="942"/>
      <c r="E3" s="942"/>
      <c r="F3" s="942"/>
      <c r="G3" s="942"/>
      <c r="H3" s="942"/>
      <c r="I3" s="942"/>
      <c r="J3" s="942"/>
      <c r="K3" s="942"/>
      <c r="L3" s="942"/>
      <c r="M3" s="942"/>
      <c r="N3" s="942"/>
      <c r="O3" s="28"/>
      <c r="P3" s="27"/>
      <c r="Q3" s="27"/>
    </row>
    <row r="4" spans="1:17" s="533" customFormat="1" ht="18" x14ac:dyDescent="0.45">
      <c r="A4" s="530" t="s">
        <v>976</v>
      </c>
      <c r="B4" s="985" t="s">
        <v>200</v>
      </c>
      <c r="C4" s="985"/>
      <c r="D4" s="985"/>
      <c r="E4" s="985"/>
      <c r="F4" s="985"/>
      <c r="G4" s="985"/>
      <c r="H4" s="985"/>
      <c r="I4" s="985"/>
      <c r="J4" s="985"/>
      <c r="K4" s="985"/>
      <c r="L4" s="985"/>
      <c r="M4" s="985"/>
      <c r="N4" s="985"/>
      <c r="O4" s="531"/>
      <c r="P4" s="532"/>
      <c r="Q4" s="532"/>
    </row>
    <row r="5" spans="1:17" s="93" customFormat="1" x14ac:dyDescent="0.25">
      <c r="A5" s="91"/>
      <c r="B5" s="88"/>
      <c r="C5" s="88"/>
      <c r="D5" s="89"/>
      <c r="E5" s="89"/>
      <c r="F5" s="89"/>
      <c r="G5" s="89"/>
      <c r="H5" s="89"/>
      <c r="I5" s="89"/>
      <c r="J5" s="90">
        <f>'سر برگ صفحات'!A12</f>
        <v>1399</v>
      </c>
      <c r="K5" s="89"/>
      <c r="L5" s="90">
        <f>'سر برگ صفحات'!A11</f>
        <v>1398</v>
      </c>
      <c r="M5" s="89"/>
      <c r="O5" s="94"/>
    </row>
    <row r="6" spans="1:17" s="412" customFormat="1" ht="15" x14ac:dyDescent="0.25">
      <c r="A6" s="549"/>
      <c r="B6" s="458"/>
      <c r="C6" s="592"/>
      <c r="F6" s="449"/>
      <c r="G6" s="449"/>
      <c r="H6" s="449"/>
      <c r="J6" s="593" t="s">
        <v>68</v>
      </c>
      <c r="K6" s="594"/>
      <c r="L6" s="593" t="s">
        <v>68</v>
      </c>
      <c r="O6" s="418"/>
    </row>
    <row r="7" spans="1:17" x14ac:dyDescent="0.25">
      <c r="B7" s="63"/>
      <c r="C7" s="85"/>
      <c r="D7" s="992" t="s">
        <v>201</v>
      </c>
      <c r="E7" s="992"/>
      <c r="F7" s="992"/>
      <c r="G7" s="26"/>
      <c r="H7" s="26"/>
      <c r="J7" s="26"/>
      <c r="K7" s="26"/>
      <c r="L7" s="26"/>
    </row>
    <row r="8" spans="1:17" x14ac:dyDescent="0.25">
      <c r="D8" s="992" t="s">
        <v>202</v>
      </c>
      <c r="E8" s="992"/>
      <c r="F8" s="992"/>
      <c r="G8" s="26"/>
      <c r="H8" s="26"/>
      <c r="J8" s="26"/>
      <c r="K8" s="26"/>
      <c r="L8" s="26"/>
    </row>
    <row r="9" spans="1:17" ht="16.5" thickBot="1" x14ac:dyDescent="0.3">
      <c r="D9" s="992" t="s">
        <v>203</v>
      </c>
      <c r="E9" s="992"/>
      <c r="F9" s="992"/>
      <c r="G9" s="26"/>
      <c r="H9" s="26"/>
      <c r="J9" s="65"/>
      <c r="L9" s="65"/>
    </row>
    <row r="10" spans="1:17" ht="16.5" thickTop="1" x14ac:dyDescent="0.25"/>
    <row r="11" spans="1:17" s="533" customFormat="1" ht="19.5" x14ac:dyDescent="0.45">
      <c r="A11" s="58" t="s">
        <v>972</v>
      </c>
      <c r="B11" s="991" t="s">
        <v>674</v>
      </c>
      <c r="C11" s="991"/>
      <c r="D11" s="991"/>
      <c r="E11" s="991"/>
      <c r="F11" s="991"/>
      <c r="G11" s="991"/>
      <c r="H11" s="991"/>
      <c r="I11" s="991"/>
      <c r="J11" s="991"/>
      <c r="K11" s="991"/>
      <c r="L11" s="991"/>
      <c r="M11" s="991"/>
      <c r="N11" s="991"/>
      <c r="O11" s="531"/>
      <c r="P11" s="532"/>
      <c r="Q11" s="532"/>
    </row>
    <row r="12" spans="1:17" s="533" customFormat="1" ht="19.5" x14ac:dyDescent="0.45">
      <c r="A12" s="58"/>
      <c r="B12" s="991"/>
      <c r="C12" s="991"/>
      <c r="D12" s="991"/>
      <c r="E12" s="991"/>
      <c r="F12" s="991"/>
      <c r="G12" s="991"/>
      <c r="H12" s="991"/>
      <c r="I12" s="991"/>
      <c r="J12" s="991"/>
      <c r="K12" s="991"/>
      <c r="L12" s="991"/>
      <c r="M12" s="991"/>
      <c r="N12" s="991"/>
      <c r="O12" s="531"/>
      <c r="P12" s="532"/>
      <c r="Q12" s="532"/>
    </row>
    <row r="13" spans="1:17" x14ac:dyDescent="0.25">
      <c r="F13" s="990" t="s">
        <v>204</v>
      </c>
      <c r="G13" s="990"/>
      <c r="H13" s="990"/>
      <c r="I13" s="74"/>
      <c r="J13" s="74"/>
      <c r="K13" s="74"/>
      <c r="L13" s="74"/>
    </row>
    <row r="14" spans="1:17" x14ac:dyDescent="0.25">
      <c r="E14" s="89"/>
      <c r="F14" s="90">
        <f>J5</f>
        <v>1399</v>
      </c>
      <c r="G14" s="89"/>
      <c r="H14" s="90">
        <f>L5</f>
        <v>1398</v>
      </c>
      <c r="I14" s="74"/>
      <c r="J14" s="963" t="s">
        <v>205</v>
      </c>
      <c r="K14" s="963"/>
      <c r="L14" s="963"/>
    </row>
    <row r="15" spans="1:17" x14ac:dyDescent="0.25">
      <c r="E15" s="26"/>
      <c r="F15" s="293" t="s">
        <v>68</v>
      </c>
      <c r="G15" s="86"/>
      <c r="H15" s="293" t="s">
        <v>68</v>
      </c>
      <c r="J15" s="993"/>
      <c r="K15" s="993"/>
      <c r="L15" s="993"/>
    </row>
    <row r="16" spans="1:17" s="74" customFormat="1" x14ac:dyDescent="0.25">
      <c r="A16" s="545"/>
      <c r="B16" s="992" t="s">
        <v>171</v>
      </c>
      <c r="C16" s="992"/>
      <c r="D16" s="992"/>
      <c r="E16" s="26"/>
      <c r="F16" s="26"/>
      <c r="G16" s="26"/>
      <c r="H16" s="26"/>
      <c r="I16" s="35"/>
      <c r="J16" s="968" t="s">
        <v>206</v>
      </c>
      <c r="K16" s="968"/>
      <c r="L16" s="968"/>
      <c r="O16" s="546"/>
    </row>
    <row r="17" spans="1:15" s="74" customFormat="1" x14ac:dyDescent="0.25">
      <c r="A17" s="545"/>
      <c r="B17" s="992" t="s">
        <v>172</v>
      </c>
      <c r="C17" s="992"/>
      <c r="D17" s="992"/>
      <c r="E17" s="26"/>
      <c r="F17" s="26"/>
      <c r="G17" s="26"/>
      <c r="H17" s="26"/>
      <c r="I17" s="35"/>
      <c r="J17" s="968" t="s">
        <v>207</v>
      </c>
      <c r="K17" s="968"/>
      <c r="L17" s="968"/>
      <c r="O17" s="546"/>
    </row>
    <row r="18" spans="1:15" x14ac:dyDescent="0.25">
      <c r="B18" s="992" t="s">
        <v>157</v>
      </c>
      <c r="C18" s="992"/>
      <c r="D18" s="992"/>
      <c r="E18" s="26"/>
      <c r="F18" s="26"/>
      <c r="G18" s="26"/>
      <c r="H18" s="26"/>
      <c r="J18" s="968" t="s">
        <v>155</v>
      </c>
      <c r="K18" s="968"/>
      <c r="L18" s="968"/>
    </row>
    <row r="19" spans="1:15" x14ac:dyDescent="0.25">
      <c r="E19" s="26"/>
      <c r="F19" s="26"/>
      <c r="G19" s="26"/>
      <c r="H19" s="26"/>
      <c r="J19" s="994"/>
      <c r="K19" s="994"/>
      <c r="L19" s="994"/>
    </row>
    <row r="20" spans="1:15" ht="16.5" thickBot="1" x14ac:dyDescent="0.3">
      <c r="F20" s="65"/>
      <c r="H20" s="65"/>
      <c r="J20" s="994"/>
      <c r="K20" s="994"/>
      <c r="L20" s="994"/>
    </row>
    <row r="21" spans="1:15" ht="16.5" thickTop="1" x14ac:dyDescent="0.25"/>
    <row r="30" spans="1:15" x14ac:dyDescent="0.25">
      <c r="A30" s="957" t="s">
        <v>627</v>
      </c>
      <c r="B30" s="957"/>
      <c r="C30" s="957"/>
      <c r="D30" s="957"/>
      <c r="E30" s="957"/>
      <c r="F30" s="957"/>
      <c r="G30" s="957"/>
      <c r="H30" s="957"/>
      <c r="I30" s="957"/>
      <c r="J30" s="957"/>
      <c r="K30" s="957"/>
      <c r="L30" s="957"/>
      <c r="M30" s="957"/>
      <c r="N30" s="957"/>
    </row>
  </sheetData>
  <mergeCells count="20">
    <mergeCell ref="A30:N30"/>
    <mergeCell ref="J15:L15"/>
    <mergeCell ref="J19:L19"/>
    <mergeCell ref="J20:L20"/>
    <mergeCell ref="J16:L16"/>
    <mergeCell ref="J17:L17"/>
    <mergeCell ref="J18:L18"/>
    <mergeCell ref="B18:D18"/>
    <mergeCell ref="B16:D16"/>
    <mergeCell ref="B17:D17"/>
    <mergeCell ref="A1:N1"/>
    <mergeCell ref="A2:N2"/>
    <mergeCell ref="A3:N3"/>
    <mergeCell ref="J14:L14"/>
    <mergeCell ref="F13:H13"/>
    <mergeCell ref="B4:N4"/>
    <mergeCell ref="B11:N12"/>
    <mergeCell ref="D7:F7"/>
    <mergeCell ref="D8:F8"/>
    <mergeCell ref="D9:F9"/>
  </mergeCells>
  <pageMargins left="0.39370078740157483" right="1.23" top="0.39370078740157483" bottom="0.39370078740157483" header="0.31496062992125984" footer="0.31496062992125984"/>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V45"/>
  <sheetViews>
    <sheetView rightToLeft="1" topLeftCell="A16" zoomScaleNormal="100" zoomScaleSheetLayoutView="96" workbookViewId="0">
      <selection activeCell="N6" sqref="N6"/>
    </sheetView>
  </sheetViews>
  <sheetFormatPr defaultColWidth="9" defaultRowHeight="18" x14ac:dyDescent="0.25"/>
  <cols>
    <col min="1" max="1" width="3.85546875" style="122" bestFit="1" customWidth="1"/>
    <col min="2" max="2" width="7.140625" style="412" customWidth="1"/>
    <col min="3" max="3" width="0.7109375" style="412" customWidth="1"/>
    <col min="4" max="4" width="24.7109375" style="412" customWidth="1"/>
    <col min="5" max="5" width="0.7109375" style="32" customWidth="1"/>
    <col min="6" max="6" width="10.28515625" style="32" customWidth="1"/>
    <col min="7" max="7" width="0.7109375" style="32" customWidth="1"/>
    <col min="8" max="8" width="10.28515625" style="32" customWidth="1"/>
    <col min="9" max="9" width="0.7109375" style="32" customWidth="1"/>
    <col min="10" max="10" width="10.28515625" style="32" customWidth="1"/>
    <col min="11" max="11" width="0.7109375" style="32" customWidth="1"/>
    <col min="12" max="12" width="8.28515625" style="32" customWidth="1"/>
    <col min="13" max="13" width="0.7109375" style="32" customWidth="1"/>
    <col min="14" max="14" width="10.28515625" style="32" customWidth="1"/>
    <col min="15" max="15" width="1" style="32" customWidth="1"/>
    <col min="16" max="16" width="5.7109375" style="32" customWidth="1"/>
    <col min="17" max="17" width="0.7109375" style="32" customWidth="1"/>
    <col min="18" max="18" width="1.85546875" style="32" customWidth="1"/>
    <col min="19" max="19" width="11.7109375" style="105" customWidth="1"/>
    <col min="20" max="20" width="15.28515625" style="105" bestFit="1" customWidth="1"/>
    <col min="21" max="21" width="5" style="32" customWidth="1"/>
    <col min="22" max="22" width="10.28515625" style="32" bestFit="1" customWidth="1"/>
    <col min="23" max="23" width="5" style="32" customWidth="1"/>
    <col min="24" max="24" width="10.28515625" style="32" bestFit="1" customWidth="1"/>
    <col min="25" max="27" width="9" style="32"/>
    <col min="28" max="28" width="10.28515625" style="32" bestFit="1" customWidth="1"/>
    <col min="29" max="16384" width="9" style="32"/>
  </cols>
  <sheetData>
    <row r="1" spans="1:22" s="49" customFormat="1" ht="21" x14ac:dyDescent="0.5">
      <c r="A1" s="941" t="str">
        <f>'سر برگ صفحات'!A1</f>
        <v>شرکت صندوق پژوهش و فناوری غیر دولتی ....(سهامی خاص)</v>
      </c>
      <c r="B1" s="941"/>
      <c r="C1" s="941"/>
      <c r="D1" s="941"/>
      <c r="E1" s="941"/>
      <c r="F1" s="941"/>
      <c r="G1" s="941"/>
      <c r="H1" s="941"/>
      <c r="I1" s="941"/>
      <c r="J1" s="941"/>
      <c r="K1" s="941"/>
      <c r="L1" s="941"/>
      <c r="M1" s="941"/>
      <c r="N1" s="941"/>
      <c r="O1" s="941"/>
      <c r="P1" s="941"/>
      <c r="Q1" s="941"/>
      <c r="R1" s="47"/>
      <c r="S1" s="48"/>
      <c r="T1" s="48"/>
      <c r="U1" s="47"/>
      <c r="V1" s="47"/>
    </row>
    <row r="2" spans="1:22" s="49" customFormat="1" ht="21" x14ac:dyDescent="0.5">
      <c r="A2" s="942" t="str">
        <f>'سر برگ صفحات'!A14</f>
        <v>يادداشتهاي توضيحي صورت هاي مالي</v>
      </c>
      <c r="B2" s="942"/>
      <c r="C2" s="942"/>
      <c r="D2" s="942"/>
      <c r="E2" s="942"/>
      <c r="F2" s="942"/>
      <c r="G2" s="942"/>
      <c r="H2" s="942"/>
      <c r="I2" s="942"/>
      <c r="J2" s="942"/>
      <c r="K2" s="942"/>
      <c r="L2" s="942"/>
      <c r="M2" s="942"/>
      <c r="N2" s="942"/>
      <c r="O2" s="942"/>
      <c r="P2" s="942"/>
      <c r="Q2" s="942"/>
      <c r="R2" s="47"/>
      <c r="S2" s="48"/>
      <c r="T2" s="48"/>
      <c r="U2" s="47"/>
      <c r="V2" s="47"/>
    </row>
    <row r="3" spans="1:22" s="49" customFormat="1" ht="21" x14ac:dyDescent="0.5">
      <c r="A3" s="942" t="str">
        <f>'سر برگ صفحات'!A3</f>
        <v>سال مالي منتهی به .. اسفند …</v>
      </c>
      <c r="B3" s="942"/>
      <c r="C3" s="942"/>
      <c r="D3" s="942"/>
      <c r="E3" s="942"/>
      <c r="F3" s="942"/>
      <c r="G3" s="942"/>
      <c r="H3" s="942"/>
      <c r="I3" s="942"/>
      <c r="J3" s="942"/>
      <c r="K3" s="942"/>
      <c r="L3" s="942"/>
      <c r="M3" s="942"/>
      <c r="N3" s="942"/>
      <c r="O3" s="942"/>
      <c r="P3" s="942"/>
      <c r="Q3" s="942"/>
      <c r="R3" s="47"/>
      <c r="S3" s="48"/>
      <c r="T3" s="48"/>
      <c r="U3" s="47"/>
      <c r="V3" s="47"/>
    </row>
    <row r="4" spans="1:22" s="49" customFormat="1" ht="19.5" x14ac:dyDescent="0.5">
      <c r="A4" s="58" t="s">
        <v>169</v>
      </c>
      <c r="B4" s="939" t="s">
        <v>210</v>
      </c>
      <c r="C4" s="939"/>
      <c r="D4" s="939"/>
      <c r="E4" s="939"/>
      <c r="F4" s="939"/>
      <c r="G4" s="939"/>
      <c r="H4" s="939"/>
      <c r="I4" s="939"/>
      <c r="J4" s="939"/>
      <c r="K4" s="939"/>
      <c r="L4" s="939"/>
      <c r="M4" s="939"/>
      <c r="N4" s="939"/>
      <c r="O4" s="939"/>
      <c r="P4" s="939"/>
      <c r="Q4" s="46"/>
      <c r="R4" s="47"/>
      <c r="S4" s="48"/>
      <c r="T4" s="48"/>
      <c r="U4" s="47"/>
      <c r="V4" s="47"/>
    </row>
    <row r="5" spans="1:22" s="5" customFormat="1" ht="15.75" x14ac:dyDescent="0.4">
      <c r="A5" s="333"/>
      <c r="B5" s="613"/>
      <c r="C5" s="548"/>
      <c r="D5" s="548"/>
      <c r="E5" s="997"/>
      <c r="F5" s="997"/>
      <c r="G5" s="29"/>
      <c r="H5" s="997"/>
      <c r="I5" s="997"/>
      <c r="J5" s="997"/>
      <c r="K5" s="92"/>
      <c r="L5" s="997" t="s">
        <v>216</v>
      </c>
      <c r="M5" s="997"/>
      <c r="N5" s="997"/>
      <c r="O5" s="29"/>
      <c r="P5" s="29"/>
      <c r="Q5" s="29"/>
      <c r="R5" s="27"/>
      <c r="S5" s="28"/>
      <c r="T5" s="28"/>
      <c r="U5" s="27"/>
      <c r="V5" s="27"/>
    </row>
    <row r="6" spans="1:22" s="93" customFormat="1" ht="30" x14ac:dyDescent="0.25">
      <c r="A6" s="91"/>
      <c r="B6" s="435"/>
      <c r="C6" s="435"/>
      <c r="D6" s="438"/>
      <c r="E6" s="89"/>
      <c r="F6" s="437" t="s">
        <v>211</v>
      </c>
      <c r="G6" s="438"/>
      <c r="H6" s="437" t="s">
        <v>212</v>
      </c>
      <c r="I6" s="438"/>
      <c r="J6" s="437" t="s">
        <v>213</v>
      </c>
      <c r="K6" s="438"/>
      <c r="L6" s="437" t="s">
        <v>214</v>
      </c>
      <c r="M6" s="438"/>
      <c r="N6" s="437" t="s">
        <v>215</v>
      </c>
      <c r="O6" s="438"/>
      <c r="P6" s="437" t="s">
        <v>149</v>
      </c>
      <c r="Q6" s="88"/>
      <c r="S6" s="94"/>
      <c r="T6" s="94"/>
    </row>
    <row r="7" spans="1:22" s="35" customFormat="1" ht="15.75" x14ac:dyDescent="0.25">
      <c r="A7" s="57"/>
      <c r="B7" s="996" t="s">
        <v>739</v>
      </c>
      <c r="C7" s="996"/>
      <c r="D7" s="996"/>
      <c r="E7" s="26"/>
      <c r="F7" s="26"/>
      <c r="H7" s="293"/>
      <c r="I7" s="86"/>
      <c r="J7" s="293"/>
      <c r="P7" s="35">
        <f>F7+H7+J7+L7+N7</f>
        <v>0</v>
      </c>
      <c r="S7" s="34"/>
      <c r="T7" s="34"/>
    </row>
    <row r="8" spans="1:22" s="35" customFormat="1" ht="17.45" customHeight="1" x14ac:dyDescent="0.25">
      <c r="A8" s="57"/>
      <c r="B8" s="995" t="str">
        <f>CONCATENATE("مانده در ابتدای"," ",'سر برگ صفحات'!A4)</f>
        <v>مانده در ابتدای سال 1398</v>
      </c>
      <c r="C8" s="995"/>
      <c r="D8" s="995"/>
      <c r="E8" s="26"/>
      <c r="F8" s="26"/>
      <c r="H8" s="86"/>
      <c r="I8" s="86"/>
      <c r="J8" s="86"/>
      <c r="P8" s="35">
        <f t="shared" ref="P8:P20" si="0">F8+H8+J8+L8+N8</f>
        <v>0</v>
      </c>
      <c r="S8" s="34"/>
      <c r="T8" s="34"/>
    </row>
    <row r="9" spans="1:22" s="35" customFormat="1" ht="15.75" x14ac:dyDescent="0.25">
      <c r="A9" s="57"/>
      <c r="B9" s="995" t="s">
        <v>182</v>
      </c>
      <c r="C9" s="995"/>
      <c r="D9" s="995"/>
      <c r="E9" s="26"/>
      <c r="F9" s="26"/>
      <c r="H9" s="86"/>
      <c r="I9" s="86"/>
      <c r="J9" s="86"/>
      <c r="P9" s="35">
        <f t="shared" si="0"/>
        <v>0</v>
      </c>
      <c r="S9" s="34"/>
      <c r="T9" s="34"/>
    </row>
    <row r="10" spans="1:22" s="35" customFormat="1" ht="15.75" x14ac:dyDescent="0.25">
      <c r="A10" s="57"/>
      <c r="B10" s="995" t="s">
        <v>183</v>
      </c>
      <c r="C10" s="995"/>
      <c r="D10" s="995"/>
      <c r="E10" s="26"/>
      <c r="F10" s="26"/>
      <c r="H10" s="86"/>
      <c r="I10" s="86"/>
      <c r="J10" s="86"/>
      <c r="P10" s="35">
        <f t="shared" si="0"/>
        <v>0</v>
      </c>
      <c r="S10" s="34"/>
      <c r="T10" s="34"/>
    </row>
    <row r="11" spans="1:22" s="35" customFormat="1" ht="15.75" x14ac:dyDescent="0.25">
      <c r="A11" s="57"/>
      <c r="B11" s="995" t="s">
        <v>184</v>
      </c>
      <c r="C11" s="995"/>
      <c r="D11" s="995"/>
      <c r="E11" s="26"/>
      <c r="F11" s="26"/>
      <c r="H11" s="86"/>
      <c r="I11" s="86"/>
      <c r="J11" s="86"/>
      <c r="P11" s="35">
        <f t="shared" si="0"/>
        <v>0</v>
      </c>
      <c r="S11" s="34"/>
      <c r="T11" s="34"/>
    </row>
    <row r="12" spans="1:22" s="35" customFormat="1" ht="15.75" x14ac:dyDescent="0.25">
      <c r="A12" s="57"/>
      <c r="B12" s="995" t="s">
        <v>185</v>
      </c>
      <c r="C12" s="995"/>
      <c r="D12" s="995"/>
      <c r="E12" s="26"/>
      <c r="F12" s="26"/>
      <c r="H12" s="26"/>
      <c r="I12" s="26"/>
      <c r="J12" s="26"/>
      <c r="P12" s="35">
        <f t="shared" si="0"/>
        <v>0</v>
      </c>
      <c r="S12" s="34"/>
      <c r="T12" s="34"/>
    </row>
    <row r="13" spans="1:22" s="35" customFormat="1" ht="15.75" x14ac:dyDescent="0.25">
      <c r="A13" s="57"/>
      <c r="B13" s="995" t="s">
        <v>187</v>
      </c>
      <c r="C13" s="995"/>
      <c r="D13" s="995"/>
      <c r="E13" s="26"/>
      <c r="F13" s="26"/>
      <c r="H13" s="26"/>
      <c r="J13" s="26"/>
      <c r="P13" s="35">
        <f t="shared" si="0"/>
        <v>0</v>
      </c>
      <c r="S13" s="34"/>
      <c r="T13" s="34"/>
    </row>
    <row r="14" spans="1:22" s="35" customFormat="1" ht="15.75" x14ac:dyDescent="0.25">
      <c r="A14" s="57"/>
      <c r="B14" s="995" t="s">
        <v>218</v>
      </c>
      <c r="C14" s="995"/>
      <c r="D14" s="995"/>
      <c r="F14" s="64"/>
      <c r="H14" s="64"/>
      <c r="J14" s="64"/>
      <c r="L14" s="64"/>
      <c r="N14" s="64"/>
      <c r="P14" s="64">
        <f t="shared" si="0"/>
        <v>0</v>
      </c>
      <c r="S14" s="34"/>
      <c r="T14" s="34"/>
    </row>
    <row r="15" spans="1:22" s="35" customFormat="1" ht="15.75" x14ac:dyDescent="0.25">
      <c r="A15" s="57"/>
      <c r="B15" s="998" t="str">
        <f>CONCATENATE("مانده در پایان"," ",'سر برگ صفحات'!A4)</f>
        <v>مانده در پایان سال 1398</v>
      </c>
      <c r="C15" s="998"/>
      <c r="D15" s="998"/>
      <c r="F15" s="35">
        <f>SUM(F8:F14)</f>
        <v>0</v>
      </c>
      <c r="H15" s="35">
        <f>SUM(H8:H14)</f>
        <v>0</v>
      </c>
      <c r="I15" s="26"/>
      <c r="J15" s="35">
        <f>SUM(J8:J14)</f>
        <v>0</v>
      </c>
      <c r="L15" s="35">
        <f>SUM(L8:L14)</f>
        <v>0</v>
      </c>
      <c r="N15" s="35">
        <f>SUM(N8:N14)</f>
        <v>0</v>
      </c>
      <c r="P15" s="35">
        <f>SUM(P8:P14)</f>
        <v>0</v>
      </c>
      <c r="S15" s="34"/>
      <c r="T15" s="34"/>
    </row>
    <row r="16" spans="1:22" s="35" customFormat="1" ht="15.75" x14ac:dyDescent="0.25">
      <c r="A16" s="57"/>
      <c r="B16" s="722" t="s">
        <v>182</v>
      </c>
      <c r="C16" s="412"/>
      <c r="D16" s="412"/>
      <c r="P16" s="35">
        <f t="shared" si="0"/>
        <v>0</v>
      </c>
      <c r="S16" s="34"/>
      <c r="T16" s="34"/>
    </row>
    <row r="17" spans="1:20" s="35" customFormat="1" ht="15.75" x14ac:dyDescent="0.25">
      <c r="A17" s="57"/>
      <c r="B17" s="722" t="s">
        <v>183</v>
      </c>
      <c r="C17" s="412"/>
      <c r="D17" s="412"/>
      <c r="P17" s="35">
        <f t="shared" si="0"/>
        <v>0</v>
      </c>
      <c r="S17" s="34"/>
      <c r="T17" s="34"/>
    </row>
    <row r="18" spans="1:20" s="35" customFormat="1" ht="15.75" x14ac:dyDescent="0.25">
      <c r="A18" s="57"/>
      <c r="B18" s="722" t="s">
        <v>184</v>
      </c>
      <c r="C18" s="412"/>
      <c r="D18" s="412"/>
      <c r="P18" s="35">
        <f t="shared" si="0"/>
        <v>0</v>
      </c>
      <c r="S18" s="34"/>
      <c r="T18" s="34"/>
    </row>
    <row r="19" spans="1:20" s="35" customFormat="1" ht="15.75" x14ac:dyDescent="0.25">
      <c r="A19" s="57"/>
      <c r="B19" s="722" t="s">
        <v>185</v>
      </c>
      <c r="C19" s="412"/>
      <c r="D19" s="412"/>
      <c r="P19" s="35">
        <f t="shared" si="0"/>
        <v>0</v>
      </c>
      <c r="S19" s="34"/>
      <c r="T19" s="34"/>
    </row>
    <row r="20" spans="1:20" s="35" customFormat="1" ht="15.75" x14ac:dyDescent="0.25">
      <c r="A20" s="57"/>
      <c r="B20" s="412" t="s">
        <v>187</v>
      </c>
      <c r="C20" s="412"/>
      <c r="D20" s="412"/>
      <c r="P20" s="35">
        <f t="shared" si="0"/>
        <v>0</v>
      </c>
      <c r="S20" s="34"/>
      <c r="T20" s="34"/>
    </row>
    <row r="21" spans="1:20" s="35" customFormat="1" ht="16.5" thickBot="1" x14ac:dyDescent="0.3">
      <c r="A21" s="57"/>
      <c r="B21" s="998" t="str">
        <f>CONCATENATE("مانده در پایان"," ",'سر برگ صفحات'!A5)</f>
        <v>مانده در پایان سال 1399</v>
      </c>
      <c r="C21" s="998"/>
      <c r="D21" s="998"/>
      <c r="F21" s="65">
        <f>SUM(F15:F20)</f>
        <v>0</v>
      </c>
      <c r="H21" s="65">
        <f>SUM(H15:H20)</f>
        <v>0</v>
      </c>
      <c r="J21" s="65">
        <f>SUM(J15:J20)</f>
        <v>0</v>
      </c>
      <c r="L21" s="65">
        <f>SUM(L15:L20)</f>
        <v>0</v>
      </c>
      <c r="N21" s="65">
        <f>SUM(N15:N20)</f>
        <v>0</v>
      </c>
      <c r="P21" s="65">
        <f>SUM(P15:P20)</f>
        <v>0</v>
      </c>
      <c r="S21" s="34"/>
      <c r="T21" s="34"/>
    </row>
    <row r="22" spans="1:20" s="53" customFormat="1" ht="16.5" thickTop="1" x14ac:dyDescent="0.25">
      <c r="B22" s="720" t="s">
        <v>217</v>
      </c>
      <c r="C22" s="439"/>
      <c r="D22" s="439"/>
      <c r="P22" s="53">
        <f>F22+H22+J22+L22+N22</f>
        <v>0</v>
      </c>
      <c r="S22" s="54"/>
      <c r="T22" s="54"/>
    </row>
    <row r="23" spans="1:20" s="35" customFormat="1" ht="15.75" x14ac:dyDescent="0.25">
      <c r="A23" s="57"/>
      <c r="B23" s="722" t="str">
        <f>CONCATENATE("مانده در ابتدای"," ",'سر برگ صفحات'!A4)</f>
        <v>مانده در ابتدای سال 1398</v>
      </c>
      <c r="C23" s="412"/>
      <c r="D23" s="412"/>
      <c r="P23" s="53">
        <f t="shared" ref="P23:P35" si="1">F23+H23+J23+L23+N23</f>
        <v>0</v>
      </c>
      <c r="S23" s="34"/>
      <c r="T23" s="34"/>
    </row>
    <row r="24" spans="1:20" s="35" customFormat="1" ht="15.75" x14ac:dyDescent="0.25">
      <c r="A24" s="57"/>
      <c r="B24" s="439" t="s">
        <v>219</v>
      </c>
      <c r="C24" s="412"/>
      <c r="D24" s="412"/>
      <c r="P24" s="53">
        <f t="shared" si="1"/>
        <v>0</v>
      </c>
      <c r="S24" s="34"/>
      <c r="T24" s="34"/>
    </row>
    <row r="25" spans="1:20" s="35" customFormat="1" ht="15.75" x14ac:dyDescent="0.25">
      <c r="A25" s="57"/>
      <c r="B25" s="412" t="s">
        <v>188</v>
      </c>
      <c r="C25" s="412"/>
      <c r="D25" s="412"/>
      <c r="P25" s="53">
        <f t="shared" si="1"/>
        <v>0</v>
      </c>
      <c r="S25" s="34"/>
      <c r="T25" s="34"/>
    </row>
    <row r="26" spans="1:20" s="35" customFormat="1" ht="15.75" x14ac:dyDescent="0.25">
      <c r="A26" s="57"/>
      <c r="B26" s="412" t="s">
        <v>189</v>
      </c>
      <c r="C26" s="412"/>
      <c r="D26" s="412"/>
      <c r="P26" s="53">
        <f t="shared" si="1"/>
        <v>0</v>
      </c>
      <c r="S26" s="34"/>
      <c r="T26" s="34"/>
    </row>
    <row r="27" spans="1:20" s="35" customFormat="1" ht="15.75" x14ac:dyDescent="0.25">
      <c r="A27" s="57"/>
      <c r="B27" s="722" t="s">
        <v>183</v>
      </c>
      <c r="C27" s="412"/>
      <c r="D27" s="412"/>
      <c r="P27" s="53">
        <f t="shared" si="1"/>
        <v>0</v>
      </c>
      <c r="S27" s="34"/>
      <c r="T27" s="34"/>
    </row>
    <row r="28" spans="1:20" s="35" customFormat="1" ht="15.75" x14ac:dyDescent="0.25">
      <c r="A28" s="57"/>
      <c r="B28" s="412" t="s">
        <v>187</v>
      </c>
      <c r="C28" s="412"/>
      <c r="D28" s="412"/>
      <c r="P28" s="53">
        <f t="shared" si="1"/>
        <v>0</v>
      </c>
      <c r="S28" s="34"/>
      <c r="T28" s="34"/>
    </row>
    <row r="29" spans="1:20" s="35" customFormat="1" ht="15.75" x14ac:dyDescent="0.25">
      <c r="A29" s="57"/>
      <c r="B29" s="412" t="s">
        <v>218</v>
      </c>
      <c r="C29" s="412"/>
      <c r="D29" s="412"/>
      <c r="F29" s="64"/>
      <c r="H29" s="64"/>
      <c r="J29" s="64"/>
      <c r="L29" s="64"/>
      <c r="N29" s="64"/>
      <c r="P29" s="64">
        <f t="shared" si="1"/>
        <v>0</v>
      </c>
      <c r="S29" s="34"/>
      <c r="T29" s="34"/>
    </row>
    <row r="30" spans="1:20" s="35" customFormat="1" ht="15.75" x14ac:dyDescent="0.25">
      <c r="A30" s="57"/>
      <c r="B30" s="458" t="str">
        <f>CONCATENATE("مانده در پایان"," ",'سر برگ صفحات'!A4)</f>
        <v>مانده در پایان سال 1398</v>
      </c>
      <c r="C30" s="412"/>
      <c r="D30" s="412"/>
      <c r="F30" s="35">
        <f>SUM(F22:F29)</f>
        <v>0</v>
      </c>
      <c r="H30" s="35">
        <f>SUM(H22:H29)</f>
        <v>0</v>
      </c>
      <c r="J30" s="35">
        <f>SUM(J22:J29)</f>
        <v>0</v>
      </c>
      <c r="L30" s="35">
        <f>SUM(L22:L29)</f>
        <v>0</v>
      </c>
      <c r="N30" s="35">
        <f>SUM(N22:N29)</f>
        <v>0</v>
      </c>
      <c r="P30" s="35">
        <f>SUM(P22:P29)</f>
        <v>0</v>
      </c>
      <c r="S30" s="34"/>
      <c r="T30" s="34"/>
    </row>
    <row r="31" spans="1:20" s="35" customFormat="1" ht="15.75" x14ac:dyDescent="0.25">
      <c r="A31" s="57"/>
      <c r="B31" s="439" t="s">
        <v>219</v>
      </c>
      <c r="C31" s="412"/>
      <c r="D31" s="412"/>
      <c r="P31" s="53">
        <f t="shared" si="1"/>
        <v>0</v>
      </c>
      <c r="S31" s="34"/>
      <c r="T31" s="34"/>
    </row>
    <row r="32" spans="1:20" s="35" customFormat="1" ht="15.75" x14ac:dyDescent="0.25">
      <c r="A32" s="57"/>
      <c r="B32" s="412" t="s">
        <v>188</v>
      </c>
      <c r="C32" s="412"/>
      <c r="D32" s="412"/>
      <c r="P32" s="53">
        <f t="shared" si="1"/>
        <v>0</v>
      </c>
      <c r="S32" s="34"/>
      <c r="T32" s="34"/>
    </row>
    <row r="33" spans="1:20" s="35" customFormat="1" ht="15.75" x14ac:dyDescent="0.25">
      <c r="A33" s="57"/>
      <c r="B33" s="412" t="s">
        <v>189</v>
      </c>
      <c r="C33" s="412"/>
      <c r="D33" s="412"/>
      <c r="P33" s="53">
        <f t="shared" si="1"/>
        <v>0</v>
      </c>
      <c r="S33" s="34"/>
      <c r="T33" s="34"/>
    </row>
    <row r="34" spans="1:20" s="35" customFormat="1" ht="15.75" x14ac:dyDescent="0.25">
      <c r="A34" s="57"/>
      <c r="B34" s="722" t="s">
        <v>183</v>
      </c>
      <c r="C34" s="412"/>
      <c r="D34" s="412"/>
      <c r="P34" s="53">
        <f t="shared" si="1"/>
        <v>0</v>
      </c>
      <c r="S34" s="34"/>
      <c r="T34" s="34"/>
    </row>
    <row r="35" spans="1:20" s="35" customFormat="1" ht="15.75" x14ac:dyDescent="0.25">
      <c r="A35" s="57"/>
      <c r="B35" s="412" t="s">
        <v>187</v>
      </c>
      <c r="C35" s="412"/>
      <c r="D35" s="412"/>
      <c r="F35" s="26"/>
      <c r="H35" s="26"/>
      <c r="J35" s="26"/>
      <c r="L35" s="26"/>
      <c r="N35" s="26"/>
      <c r="P35" s="53">
        <f t="shared" si="1"/>
        <v>0</v>
      </c>
      <c r="S35" s="34"/>
      <c r="T35" s="34"/>
    </row>
    <row r="36" spans="1:20" s="35" customFormat="1" ht="16.5" thickBot="1" x14ac:dyDescent="0.3">
      <c r="A36" s="57"/>
      <c r="B36" s="458" t="str">
        <f>CONCATENATE("مانده در پایان"," ",'سر برگ صفحات'!A5)</f>
        <v>مانده در پایان سال 1399</v>
      </c>
      <c r="C36" s="412"/>
      <c r="D36" s="412"/>
      <c r="F36" s="103">
        <f>SUM(F30:F35)</f>
        <v>0</v>
      </c>
      <c r="H36" s="103">
        <f>SUM(H30:H35)</f>
        <v>0</v>
      </c>
      <c r="J36" s="103">
        <f>SUM(J30:J35)</f>
        <v>0</v>
      </c>
      <c r="L36" s="103">
        <f>SUM(L30:L35)</f>
        <v>0</v>
      </c>
      <c r="N36" s="103">
        <f>SUM(N30:N35)</f>
        <v>0</v>
      </c>
      <c r="P36" s="103">
        <f>SUM(P30:P35)</f>
        <v>0</v>
      </c>
      <c r="S36" s="34"/>
      <c r="T36" s="34"/>
    </row>
    <row r="37" spans="1:20" s="35" customFormat="1" ht="17.25" thickTop="1" thickBot="1" x14ac:dyDescent="0.3">
      <c r="A37" s="57"/>
      <c r="B37" s="458" t="str">
        <f>CONCATENATE("مبلغ دفتری در پایان"," ",'سر برگ صفحات'!A5)</f>
        <v>مبلغ دفتری در پایان سال 1399</v>
      </c>
      <c r="C37" s="412"/>
      <c r="D37" s="412"/>
      <c r="F37" s="103">
        <f>F21-F36</f>
        <v>0</v>
      </c>
      <c r="H37" s="103">
        <f>H21-H36</f>
        <v>0</v>
      </c>
      <c r="J37" s="103">
        <f>J21-J36</f>
        <v>0</v>
      </c>
      <c r="L37" s="103">
        <f>L21-L36</f>
        <v>0</v>
      </c>
      <c r="N37" s="103">
        <f>N21-N36</f>
        <v>0</v>
      </c>
      <c r="P37" s="103">
        <f>F37+H37+J37+L37+N37</f>
        <v>0</v>
      </c>
      <c r="S37" s="34"/>
      <c r="T37" s="34"/>
    </row>
    <row r="38" spans="1:20" s="35" customFormat="1" ht="17.25" thickTop="1" thickBot="1" x14ac:dyDescent="0.3">
      <c r="A38" s="57"/>
      <c r="B38" s="458" t="str">
        <f>CONCATENATE("مبلغ دفتری در پایان"," ",'سر برگ صفحات'!A4)</f>
        <v>مبلغ دفتری در پایان سال 1398</v>
      </c>
      <c r="C38" s="412"/>
      <c r="D38" s="412"/>
      <c r="F38" s="103">
        <f>F15-F30</f>
        <v>0</v>
      </c>
      <c r="H38" s="103">
        <f>H15-H30</f>
        <v>0</v>
      </c>
      <c r="J38" s="103">
        <f>J15-J30</f>
        <v>0</v>
      </c>
      <c r="L38" s="103">
        <f>L15-L30</f>
        <v>0</v>
      </c>
      <c r="N38" s="103">
        <f>N15-N30</f>
        <v>0</v>
      </c>
      <c r="P38" s="103">
        <f>F38+H38+J38+L38+N38</f>
        <v>0</v>
      </c>
      <c r="S38" s="34"/>
      <c r="T38" s="34"/>
    </row>
    <row r="39" spans="1:20" s="35" customFormat="1" ht="16.5" thickTop="1" x14ac:dyDescent="0.25">
      <c r="A39" s="57"/>
      <c r="B39" s="412"/>
      <c r="C39" s="412"/>
      <c r="D39" s="412"/>
      <c r="S39" s="34"/>
      <c r="T39" s="34"/>
    </row>
    <row r="42" spans="1:20" x14ac:dyDescent="0.25">
      <c r="A42" s="886" t="s">
        <v>630</v>
      </c>
      <c r="B42" s="886"/>
      <c r="C42" s="886"/>
      <c r="D42" s="886"/>
      <c r="E42" s="886"/>
      <c r="F42" s="886"/>
      <c r="G42" s="886"/>
      <c r="H42" s="886"/>
      <c r="I42" s="886"/>
      <c r="J42" s="886"/>
      <c r="K42" s="886"/>
      <c r="L42" s="886"/>
      <c r="M42" s="886"/>
      <c r="N42" s="886"/>
      <c r="O42" s="886"/>
      <c r="P42" s="886"/>
      <c r="Q42" s="886"/>
    </row>
    <row r="45" spans="1:20" x14ac:dyDescent="0.25">
      <c r="A45" s="886"/>
      <c r="B45" s="886"/>
      <c r="C45" s="886"/>
      <c r="D45" s="886"/>
      <c r="E45" s="886"/>
      <c r="F45" s="886"/>
      <c r="G45" s="886"/>
      <c r="H45" s="886"/>
      <c r="I45" s="886"/>
      <c r="J45" s="886"/>
      <c r="K45" s="886"/>
      <c r="L45" s="886"/>
      <c r="M45" s="886"/>
      <c r="N45" s="886"/>
      <c r="O45" s="886"/>
      <c r="P45" s="886"/>
      <c r="Q45" s="886"/>
    </row>
  </sheetData>
  <mergeCells count="19">
    <mergeCell ref="B13:D13"/>
    <mergeCell ref="B14:D14"/>
    <mergeCell ref="B15:D15"/>
    <mergeCell ref="B21:D21"/>
    <mergeCell ref="A45:Q45"/>
    <mergeCell ref="A42:Q42"/>
    <mergeCell ref="A1:Q1"/>
    <mergeCell ref="A2:Q2"/>
    <mergeCell ref="A3:Q3"/>
    <mergeCell ref="E5:F5"/>
    <mergeCell ref="H5:J5"/>
    <mergeCell ref="L5:N5"/>
    <mergeCell ref="B4:P4"/>
    <mergeCell ref="B12:D12"/>
    <mergeCell ref="B7:D7"/>
    <mergeCell ref="B8:D8"/>
    <mergeCell ref="B9:D9"/>
    <mergeCell ref="B10:D10"/>
    <mergeCell ref="B11:D11"/>
  </mergeCells>
  <pageMargins left="0.39370078740157483" right="0.78740157480314965" top="0.39370078740157483" bottom="0.39370078740157483" header="0.31496062992125984" footer="0.31496062992125984"/>
  <pageSetup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N44"/>
  <sheetViews>
    <sheetView rightToLeft="1" tabSelected="1" topLeftCell="A7" zoomScaleNormal="100" zoomScaleSheetLayoutView="96" workbookViewId="0">
      <selection activeCell="A12" sqref="A12:N13"/>
    </sheetView>
  </sheetViews>
  <sheetFormatPr defaultColWidth="9" defaultRowHeight="18" x14ac:dyDescent="0.25"/>
  <cols>
    <col min="1" max="1" width="2.140625" style="375" customWidth="1"/>
    <col min="2" max="2" width="5.7109375" style="375" customWidth="1"/>
    <col min="3" max="3" width="9.85546875" style="375" customWidth="1"/>
    <col min="4" max="4" width="0.42578125" style="375" customWidth="1"/>
    <col min="5" max="6" width="9" style="375"/>
    <col min="7" max="7" width="0.42578125" style="375" customWidth="1"/>
    <col min="8" max="9" width="9.28515625" style="375" customWidth="1"/>
    <col min="10" max="10" width="0.42578125" style="375" customWidth="1"/>
    <col min="11" max="13" width="9" style="375"/>
    <col min="14" max="14" width="5" style="375" customWidth="1"/>
    <col min="15" max="16384" width="9" style="375"/>
  </cols>
  <sheetData>
    <row r="1" spans="1:14" ht="21" x14ac:dyDescent="0.25">
      <c r="A1" s="866" t="str">
        <f>'سر برگ صفحات'!A1</f>
        <v>شرکت صندوق پژوهش و فناوری غیر دولتی ....(سهامی خاص)</v>
      </c>
      <c r="B1" s="866"/>
      <c r="C1" s="866"/>
      <c r="D1" s="866"/>
      <c r="E1" s="866"/>
      <c r="F1" s="866"/>
      <c r="G1" s="866"/>
      <c r="H1" s="866"/>
      <c r="I1" s="866"/>
      <c r="J1" s="866"/>
      <c r="K1" s="866"/>
      <c r="L1" s="866"/>
      <c r="M1" s="866"/>
      <c r="N1" s="866"/>
    </row>
    <row r="2" spans="1:14" ht="21" x14ac:dyDescent="0.25">
      <c r="A2" s="866" t="s">
        <v>854</v>
      </c>
      <c r="B2" s="866"/>
      <c r="C2" s="866"/>
      <c r="D2" s="866"/>
      <c r="E2" s="866"/>
      <c r="F2" s="866"/>
      <c r="G2" s="866"/>
      <c r="H2" s="866"/>
      <c r="I2" s="866"/>
      <c r="J2" s="866"/>
      <c r="K2" s="866"/>
      <c r="L2" s="866"/>
      <c r="M2" s="866"/>
      <c r="N2" s="866"/>
    </row>
    <row r="3" spans="1:14" ht="21" x14ac:dyDescent="0.25">
      <c r="A3" s="866" t="str">
        <f>'سر برگ صفحات'!A3</f>
        <v>سال مالي منتهی به .. اسفند …</v>
      </c>
      <c r="B3" s="866"/>
      <c r="C3" s="866"/>
      <c r="D3" s="866"/>
      <c r="E3" s="866"/>
      <c r="F3" s="866"/>
      <c r="G3" s="866"/>
      <c r="H3" s="866"/>
      <c r="I3" s="866"/>
      <c r="J3" s="866"/>
      <c r="K3" s="866"/>
      <c r="L3" s="866"/>
      <c r="M3" s="866"/>
      <c r="N3" s="866"/>
    </row>
    <row r="10" spans="1:14" ht="19.5" x14ac:dyDescent="0.25">
      <c r="A10" s="868" t="s">
        <v>0</v>
      </c>
      <c r="B10" s="868"/>
      <c r="C10" s="868"/>
      <c r="D10" s="868"/>
      <c r="E10" s="868"/>
      <c r="F10" s="868"/>
      <c r="G10" s="868"/>
      <c r="H10" s="868"/>
      <c r="I10" s="868"/>
      <c r="J10" s="868"/>
      <c r="K10" s="868"/>
      <c r="L10" s="868"/>
      <c r="M10" s="868"/>
      <c r="N10" s="868"/>
    </row>
    <row r="11" spans="1:14" x14ac:dyDescent="0.25">
      <c r="A11" s="860" t="s">
        <v>1</v>
      </c>
      <c r="B11" s="860"/>
      <c r="C11" s="860"/>
      <c r="D11" s="860"/>
      <c r="E11" s="860"/>
      <c r="F11" s="860"/>
      <c r="G11" s="860"/>
      <c r="H11" s="860"/>
      <c r="I11" s="860"/>
      <c r="J11" s="860"/>
      <c r="K11" s="860"/>
      <c r="L11" s="860"/>
      <c r="M11" s="860"/>
      <c r="N11" s="860"/>
    </row>
    <row r="12" spans="1:14" x14ac:dyDescent="0.25">
      <c r="A12" s="864" t="s">
        <v>1122</v>
      </c>
      <c r="B12" s="864"/>
      <c r="C12" s="864"/>
      <c r="D12" s="864"/>
      <c r="E12" s="864"/>
      <c r="F12" s="864"/>
      <c r="G12" s="864"/>
      <c r="H12" s="864"/>
      <c r="I12" s="864"/>
      <c r="J12" s="864"/>
      <c r="K12" s="864"/>
      <c r="L12" s="864"/>
      <c r="M12" s="864"/>
      <c r="N12" s="864"/>
    </row>
    <row r="13" spans="1:14" x14ac:dyDescent="0.25">
      <c r="A13" s="864"/>
      <c r="B13" s="864"/>
      <c r="C13" s="864"/>
      <c r="D13" s="864"/>
      <c r="E13" s="864"/>
      <c r="F13" s="864"/>
      <c r="G13" s="864"/>
      <c r="H13" s="864"/>
      <c r="I13" s="864"/>
      <c r="J13" s="864"/>
      <c r="K13" s="864"/>
      <c r="L13" s="864"/>
      <c r="M13" s="864"/>
      <c r="N13" s="864"/>
    </row>
    <row r="15" spans="1:14" x14ac:dyDescent="0.25">
      <c r="L15" s="856" t="s">
        <v>9</v>
      </c>
      <c r="M15" s="856"/>
      <c r="N15" s="856"/>
    </row>
    <row r="16" spans="1:14" x14ac:dyDescent="0.25">
      <c r="A16" s="3" t="s">
        <v>8</v>
      </c>
      <c r="B16" s="861" t="s">
        <v>2</v>
      </c>
      <c r="C16" s="861"/>
      <c r="D16" s="861"/>
      <c r="E16" s="861"/>
      <c r="L16" s="857">
        <v>2</v>
      </c>
      <c r="M16" s="857"/>
      <c r="N16" s="857"/>
    </row>
    <row r="17" spans="1:14" x14ac:dyDescent="0.25">
      <c r="A17" s="3" t="s">
        <v>8</v>
      </c>
      <c r="B17" s="861" t="s">
        <v>3</v>
      </c>
      <c r="C17" s="861"/>
      <c r="D17" s="861"/>
      <c r="E17" s="861"/>
      <c r="L17" s="858">
        <v>3</v>
      </c>
      <c r="M17" s="858"/>
      <c r="N17" s="858"/>
    </row>
    <row r="18" spans="1:14" x14ac:dyDescent="0.25">
      <c r="A18" s="3" t="s">
        <v>8</v>
      </c>
      <c r="B18" s="861" t="s">
        <v>4</v>
      </c>
      <c r="C18" s="861"/>
      <c r="D18" s="861"/>
      <c r="E18" s="861"/>
      <c r="L18" s="859" t="s">
        <v>10</v>
      </c>
      <c r="M18" s="859"/>
      <c r="N18" s="859"/>
    </row>
    <row r="19" spans="1:14" x14ac:dyDescent="0.25">
      <c r="A19" s="3" t="s">
        <v>8</v>
      </c>
      <c r="B19" s="861" t="s">
        <v>5</v>
      </c>
      <c r="C19" s="861"/>
      <c r="D19" s="861"/>
      <c r="E19" s="861"/>
      <c r="L19" s="859" t="s">
        <v>11</v>
      </c>
      <c r="M19" s="859"/>
      <c r="N19" s="859"/>
    </row>
    <row r="20" spans="1:14" x14ac:dyDescent="0.25">
      <c r="A20" s="3" t="s">
        <v>8</v>
      </c>
      <c r="B20" s="861" t="s">
        <v>6</v>
      </c>
      <c r="C20" s="861"/>
      <c r="D20" s="861"/>
      <c r="E20" s="861"/>
      <c r="L20" s="859" t="s">
        <v>12</v>
      </c>
      <c r="M20" s="859"/>
      <c r="N20" s="859"/>
    </row>
    <row r="21" spans="1:14" x14ac:dyDescent="0.25">
      <c r="A21" s="3" t="s">
        <v>8</v>
      </c>
      <c r="B21" s="861" t="s">
        <v>7</v>
      </c>
      <c r="C21" s="861"/>
      <c r="D21" s="861"/>
      <c r="E21" s="861"/>
      <c r="L21" s="859" t="s">
        <v>13</v>
      </c>
      <c r="M21" s="859"/>
      <c r="N21" s="859"/>
    </row>
    <row r="23" spans="1:14" x14ac:dyDescent="0.25">
      <c r="A23" s="860" t="s">
        <v>861</v>
      </c>
      <c r="B23" s="860"/>
      <c r="C23" s="860"/>
      <c r="D23" s="860"/>
      <c r="E23" s="860"/>
      <c r="F23" s="860"/>
      <c r="G23" s="860"/>
      <c r="H23" s="860"/>
      <c r="I23" s="860"/>
      <c r="J23" s="860"/>
      <c r="K23" s="860"/>
      <c r="L23" s="860"/>
      <c r="M23" s="860"/>
      <c r="N23" s="860"/>
    </row>
    <row r="24" spans="1:14" x14ac:dyDescent="0.25">
      <c r="A24" s="860"/>
      <c r="B24" s="860"/>
      <c r="C24" s="860"/>
      <c r="D24" s="860"/>
      <c r="E24" s="860"/>
      <c r="F24" s="374"/>
      <c r="G24" s="374"/>
      <c r="H24" s="374"/>
      <c r="I24" s="374"/>
      <c r="J24" s="374"/>
      <c r="K24" s="374"/>
      <c r="L24" s="374"/>
      <c r="M24" s="374"/>
      <c r="N24" s="374"/>
    </row>
    <row r="25" spans="1:14" ht="19.5" x14ac:dyDescent="0.25">
      <c r="A25" s="867" t="s">
        <v>14</v>
      </c>
      <c r="B25" s="867"/>
      <c r="C25" s="867"/>
      <c r="D25" s="371"/>
      <c r="E25" s="867" t="s">
        <v>15</v>
      </c>
      <c r="F25" s="867"/>
      <c r="G25" s="371"/>
      <c r="H25" s="867" t="s">
        <v>16</v>
      </c>
      <c r="I25" s="867"/>
      <c r="J25" s="371"/>
      <c r="K25" s="867" t="s">
        <v>17</v>
      </c>
      <c r="L25" s="867"/>
      <c r="M25" s="867"/>
      <c r="N25" s="867"/>
    </row>
    <row r="26" spans="1:14" x14ac:dyDescent="0.25">
      <c r="A26" s="857"/>
      <c r="B26" s="857"/>
      <c r="C26" s="857"/>
      <c r="D26" s="372"/>
      <c r="E26" s="857"/>
      <c r="F26" s="857"/>
      <c r="G26" s="372"/>
      <c r="H26" s="863" t="s">
        <v>18</v>
      </c>
      <c r="I26" s="863"/>
      <c r="J26" s="372"/>
      <c r="K26" s="862"/>
      <c r="L26" s="862"/>
      <c r="M26" s="373"/>
    </row>
    <row r="27" spans="1:14" x14ac:dyDescent="0.25">
      <c r="A27" s="858"/>
      <c r="B27" s="858"/>
      <c r="C27" s="858"/>
      <c r="D27" s="372"/>
      <c r="E27" s="858"/>
      <c r="F27" s="858"/>
      <c r="G27" s="372"/>
      <c r="H27" s="860" t="s">
        <v>19</v>
      </c>
      <c r="I27" s="860"/>
      <c r="J27" s="372"/>
      <c r="K27" s="858"/>
      <c r="L27" s="858"/>
      <c r="M27" s="372"/>
    </row>
    <row r="28" spans="1:14" x14ac:dyDescent="0.25">
      <c r="A28" s="858"/>
      <c r="B28" s="858"/>
      <c r="C28" s="858"/>
      <c r="D28" s="372"/>
      <c r="E28" s="858"/>
      <c r="F28" s="858"/>
      <c r="G28" s="372"/>
      <c r="H28" s="860" t="s">
        <v>20</v>
      </c>
      <c r="I28" s="860"/>
      <c r="J28" s="372"/>
      <c r="K28" s="858"/>
      <c r="L28" s="858"/>
      <c r="M28" s="372"/>
    </row>
    <row r="29" spans="1:14" x14ac:dyDescent="0.25">
      <c r="A29" s="858"/>
      <c r="B29" s="858"/>
      <c r="C29" s="858"/>
      <c r="D29" s="372"/>
      <c r="E29" s="858"/>
      <c r="F29" s="858"/>
      <c r="G29" s="372"/>
      <c r="H29" s="860" t="s">
        <v>21</v>
      </c>
      <c r="I29" s="860"/>
      <c r="J29" s="372"/>
      <c r="K29" s="858"/>
      <c r="L29" s="858"/>
      <c r="M29" s="372"/>
    </row>
    <row r="30" spans="1:14" x14ac:dyDescent="0.25">
      <c r="A30" s="858"/>
      <c r="B30" s="858"/>
      <c r="C30" s="858"/>
      <c r="D30" s="372"/>
      <c r="E30" s="858"/>
      <c r="F30" s="858"/>
      <c r="G30" s="372"/>
      <c r="H30" s="860" t="s">
        <v>22</v>
      </c>
      <c r="I30" s="860"/>
      <c r="J30" s="372"/>
      <c r="K30" s="858"/>
      <c r="L30" s="858"/>
      <c r="M30" s="372"/>
    </row>
    <row r="31" spans="1:14" x14ac:dyDescent="0.25">
      <c r="A31" s="858"/>
      <c r="B31" s="858"/>
      <c r="C31" s="858"/>
      <c r="D31" s="372"/>
      <c r="E31" s="858"/>
      <c r="F31" s="858"/>
      <c r="G31" s="372"/>
      <c r="H31" s="860" t="s">
        <v>23</v>
      </c>
      <c r="I31" s="860"/>
      <c r="J31" s="372"/>
      <c r="K31" s="858"/>
      <c r="L31" s="858"/>
      <c r="M31" s="372"/>
    </row>
    <row r="32" spans="1:14" ht="19.5" x14ac:dyDescent="0.25">
      <c r="H32" s="371"/>
    </row>
    <row r="44" spans="1:14" ht="18" customHeight="1" x14ac:dyDescent="0.25">
      <c r="A44" s="865">
        <v>1</v>
      </c>
      <c r="B44" s="865"/>
      <c r="C44" s="865"/>
      <c r="D44" s="865"/>
      <c r="E44" s="865"/>
      <c r="F44" s="865"/>
      <c r="G44" s="865"/>
      <c r="H44" s="865"/>
      <c r="I44" s="865"/>
      <c r="J44" s="865"/>
      <c r="K44" s="865"/>
      <c r="L44" s="865"/>
      <c r="M44" s="865"/>
      <c r="N44" s="865"/>
    </row>
  </sheetData>
  <mergeCells count="50">
    <mergeCell ref="A1:N1"/>
    <mergeCell ref="A2:N2"/>
    <mergeCell ref="A3:N3"/>
    <mergeCell ref="K30:L30"/>
    <mergeCell ref="A11:N11"/>
    <mergeCell ref="A30:C30"/>
    <mergeCell ref="A26:C26"/>
    <mergeCell ref="K25:N25"/>
    <mergeCell ref="B16:E16"/>
    <mergeCell ref="A23:N23"/>
    <mergeCell ref="A25:C25"/>
    <mergeCell ref="E25:F25"/>
    <mergeCell ref="H25:I25"/>
    <mergeCell ref="A10:N10"/>
    <mergeCell ref="A24:E24"/>
    <mergeCell ref="B20:E20"/>
    <mergeCell ref="B17:E17"/>
    <mergeCell ref="A12:N13"/>
    <mergeCell ref="A44:N44"/>
    <mergeCell ref="K27:L27"/>
    <mergeCell ref="K28:L28"/>
    <mergeCell ref="K29:L29"/>
    <mergeCell ref="A27:C27"/>
    <mergeCell ref="A28:C28"/>
    <mergeCell ref="A29:C29"/>
    <mergeCell ref="E31:F31"/>
    <mergeCell ref="H27:I27"/>
    <mergeCell ref="H28:I28"/>
    <mergeCell ref="H29:I29"/>
    <mergeCell ref="H30:I30"/>
    <mergeCell ref="H31:I31"/>
    <mergeCell ref="E27:F27"/>
    <mergeCell ref="E28:F28"/>
    <mergeCell ref="K31:L31"/>
    <mergeCell ref="B18:E18"/>
    <mergeCell ref="B21:E21"/>
    <mergeCell ref="B19:E19"/>
    <mergeCell ref="A31:C31"/>
    <mergeCell ref="E29:F29"/>
    <mergeCell ref="E30:F30"/>
    <mergeCell ref="K26:L26"/>
    <mergeCell ref="H26:I26"/>
    <mergeCell ref="E26:F26"/>
    <mergeCell ref="L20:N20"/>
    <mergeCell ref="L21:N21"/>
    <mergeCell ref="L15:N15"/>
    <mergeCell ref="L16:N16"/>
    <mergeCell ref="L17:N17"/>
    <mergeCell ref="L18:N18"/>
    <mergeCell ref="L19:N19"/>
  </mergeCells>
  <pageMargins left="0.39370078740157483" right="0.78740157480314965" top="0.39370078740157483" bottom="0.39370078740157483" header="0.31496062992125984" footer="0.31496062992125984"/>
  <pageSetup paperSize="9" scale="9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Y47"/>
  <sheetViews>
    <sheetView rightToLeft="1" zoomScaleNormal="100" zoomScaleSheetLayoutView="96" workbookViewId="0">
      <selection activeCell="B39" sqref="B39:S39"/>
    </sheetView>
  </sheetViews>
  <sheetFormatPr defaultColWidth="9" defaultRowHeight="18" x14ac:dyDescent="0.25"/>
  <cols>
    <col min="1" max="1" width="6.5703125" style="122" customWidth="1"/>
    <col min="2" max="2" width="12.28515625" style="32" customWidth="1"/>
    <col min="3" max="3" width="0.7109375" style="32" customWidth="1"/>
    <col min="4" max="4" width="6.28515625" style="32" customWidth="1"/>
    <col min="5" max="5" width="0.7109375" style="32" customWidth="1"/>
    <col min="6" max="6" width="8.7109375" style="32" customWidth="1"/>
    <col min="7" max="7" width="0.7109375" style="32" customWidth="1"/>
    <col min="8" max="8" width="9" style="32" customWidth="1"/>
    <col min="9" max="9" width="0.7109375" style="32" customWidth="1"/>
    <col min="10" max="10" width="7.7109375" style="32" customWidth="1"/>
    <col min="11" max="11" width="0.7109375" style="32" customWidth="1"/>
    <col min="12" max="12" width="7.42578125" style="32" customWidth="1"/>
    <col min="13" max="13" width="0.7109375" style="32" customWidth="1"/>
    <col min="14" max="14" width="7.42578125" style="32" customWidth="1"/>
    <col min="15" max="15" width="0.7109375" style="32" customWidth="1"/>
    <col min="16" max="16" width="5.85546875" style="32" customWidth="1"/>
    <col min="17" max="17" width="0.7109375" style="32" customWidth="1"/>
    <col min="18" max="18" width="5.85546875" style="32" customWidth="1"/>
    <col min="19" max="19" width="1" style="32" customWidth="1"/>
    <col min="20" max="20" width="0.7109375" style="32" customWidth="1"/>
    <col min="21" max="21" width="1.85546875" style="32" customWidth="1"/>
    <col min="22" max="22" width="11.7109375" style="105" customWidth="1"/>
    <col min="23" max="23" width="15.28515625" style="105" bestFit="1" customWidth="1"/>
    <col min="24" max="24" width="5" style="32" customWidth="1"/>
    <col min="25" max="25" width="10.28515625" style="32" bestFit="1" customWidth="1"/>
    <col min="26" max="26" width="5" style="32" customWidth="1"/>
    <col min="27" max="27" width="10.28515625" style="32" bestFit="1" customWidth="1"/>
    <col min="28" max="30" width="9" style="32"/>
    <col min="31" max="31" width="10.28515625" style="32" bestFit="1" customWidth="1"/>
    <col min="32" max="16384" width="9" style="32"/>
  </cols>
  <sheetData>
    <row r="1" spans="1:25" s="49" customFormat="1" ht="21" x14ac:dyDescent="0.5">
      <c r="A1" s="941" t="str">
        <f>'سر برگ صفحات'!A1</f>
        <v>شرکت صندوق پژوهش و فناوری غیر دولتی ....(سهامی خاص)</v>
      </c>
      <c r="B1" s="941"/>
      <c r="C1" s="941"/>
      <c r="D1" s="941"/>
      <c r="E1" s="941"/>
      <c r="F1" s="941"/>
      <c r="G1" s="941"/>
      <c r="H1" s="941"/>
      <c r="I1" s="941"/>
      <c r="J1" s="941"/>
      <c r="K1" s="941"/>
      <c r="L1" s="941"/>
      <c r="M1" s="941"/>
      <c r="N1" s="941"/>
      <c r="O1" s="941"/>
      <c r="P1" s="941"/>
      <c r="Q1" s="941"/>
      <c r="R1" s="941"/>
      <c r="S1" s="941"/>
      <c r="T1" s="941"/>
      <c r="U1" s="47"/>
      <c r="V1" s="48"/>
      <c r="W1" s="48"/>
      <c r="X1" s="47"/>
      <c r="Y1" s="47"/>
    </row>
    <row r="2" spans="1:25" s="49" customFormat="1" ht="21" x14ac:dyDescent="0.5">
      <c r="A2" s="942" t="str">
        <f>'سر برگ صفحات'!A14</f>
        <v>يادداشتهاي توضيحي صورت هاي مالي</v>
      </c>
      <c r="B2" s="942"/>
      <c r="C2" s="942"/>
      <c r="D2" s="942"/>
      <c r="E2" s="942"/>
      <c r="F2" s="942"/>
      <c r="G2" s="942"/>
      <c r="H2" s="942"/>
      <c r="I2" s="942"/>
      <c r="J2" s="942"/>
      <c r="K2" s="942"/>
      <c r="L2" s="942"/>
      <c r="M2" s="942"/>
      <c r="N2" s="942"/>
      <c r="O2" s="942"/>
      <c r="P2" s="942"/>
      <c r="Q2" s="942"/>
      <c r="R2" s="942"/>
      <c r="S2" s="942"/>
      <c r="T2" s="942"/>
      <c r="U2" s="47"/>
      <c r="V2" s="48"/>
      <c r="W2" s="48"/>
      <c r="X2" s="47"/>
      <c r="Y2" s="47"/>
    </row>
    <row r="3" spans="1:25" s="49" customFormat="1" ht="21" x14ac:dyDescent="0.5">
      <c r="A3" s="942" t="str">
        <f>'سر برگ صفحات'!A3</f>
        <v>سال مالي منتهی به .. اسفند …</v>
      </c>
      <c r="B3" s="942"/>
      <c r="C3" s="942"/>
      <c r="D3" s="942"/>
      <c r="E3" s="942"/>
      <c r="F3" s="942"/>
      <c r="G3" s="942"/>
      <c r="H3" s="942"/>
      <c r="I3" s="942"/>
      <c r="J3" s="942"/>
      <c r="K3" s="942"/>
      <c r="L3" s="942"/>
      <c r="M3" s="942"/>
      <c r="N3" s="942"/>
      <c r="O3" s="942"/>
      <c r="P3" s="942"/>
      <c r="Q3" s="942"/>
      <c r="R3" s="942"/>
      <c r="S3" s="942"/>
      <c r="T3" s="942"/>
      <c r="U3" s="47"/>
      <c r="V3" s="48"/>
      <c r="W3" s="48"/>
      <c r="X3" s="47"/>
      <c r="Y3" s="47"/>
    </row>
    <row r="4" spans="1:25" s="49" customFormat="1" ht="19.5" x14ac:dyDescent="0.5">
      <c r="A4" s="58" t="s">
        <v>208</v>
      </c>
      <c r="B4" s="292" t="s">
        <v>1054</v>
      </c>
      <c r="C4" s="46"/>
      <c r="D4" s="46"/>
      <c r="E4" s="46"/>
      <c r="F4" s="46"/>
      <c r="G4" s="46"/>
      <c r="H4" s="46"/>
      <c r="I4" s="46"/>
      <c r="J4" s="46"/>
      <c r="K4" s="46"/>
      <c r="L4" s="46"/>
      <c r="M4" s="46"/>
      <c r="N4" s="46"/>
      <c r="O4" s="46"/>
      <c r="P4" s="46"/>
      <c r="Q4" s="46"/>
      <c r="R4" s="46"/>
      <c r="S4" s="46"/>
      <c r="T4" s="46"/>
      <c r="U4" s="47"/>
      <c r="V4" s="48"/>
      <c r="W4" s="48"/>
      <c r="X4" s="47"/>
      <c r="Y4" s="47"/>
    </row>
    <row r="5" spans="1:25" s="49" customFormat="1" ht="19.5" x14ac:dyDescent="0.5">
      <c r="A5" s="58"/>
      <c r="B5" s="809"/>
      <c r="C5" s="46"/>
      <c r="D5" s="46"/>
      <c r="E5" s="46"/>
      <c r="H5" s="1004">
        <f>'سر برگ صفحات'!A12</f>
        <v>1399</v>
      </c>
      <c r="I5" s="1004"/>
      <c r="J5" s="1004"/>
      <c r="K5" s="1004"/>
      <c r="L5" s="1004"/>
      <c r="M5" s="46"/>
      <c r="N5" s="810">
        <f>'سر برگ صفحات'!A11</f>
        <v>1398</v>
      </c>
      <c r="T5" s="46"/>
      <c r="U5" s="47"/>
      <c r="V5" s="48"/>
      <c r="W5" s="48"/>
      <c r="X5" s="47"/>
      <c r="Y5" s="47"/>
    </row>
    <row r="6" spans="1:25" s="538" customFormat="1" ht="45" x14ac:dyDescent="0.25">
      <c r="A6" s="542"/>
      <c r="B6" s="435"/>
      <c r="C6" s="435"/>
      <c r="D6" s="438"/>
      <c r="E6" s="438"/>
      <c r="H6" s="437" t="s">
        <v>117</v>
      </c>
      <c r="I6" s="438"/>
      <c r="J6" s="437" t="s">
        <v>188</v>
      </c>
      <c r="K6" s="438"/>
      <c r="L6" s="437" t="s">
        <v>221</v>
      </c>
      <c r="M6" s="438"/>
      <c r="N6" s="437" t="s">
        <v>221</v>
      </c>
      <c r="T6" s="435"/>
      <c r="V6" s="539"/>
      <c r="W6" s="539"/>
    </row>
    <row r="7" spans="1:25" s="616" customFormat="1" ht="19.5" customHeight="1" x14ac:dyDescent="0.25">
      <c r="A7" s="614"/>
      <c r="B7" s="615"/>
      <c r="C7" s="615"/>
      <c r="D7" s="543"/>
      <c r="E7" s="543"/>
      <c r="H7" s="543" t="s">
        <v>68</v>
      </c>
      <c r="I7" s="543"/>
      <c r="J7" s="543" t="s">
        <v>68</v>
      </c>
      <c r="K7" s="543"/>
      <c r="L7" s="624" t="s">
        <v>68</v>
      </c>
      <c r="M7" s="543"/>
      <c r="N7" s="624" t="s">
        <v>68</v>
      </c>
      <c r="T7" s="615"/>
      <c r="V7" s="617"/>
      <c r="W7" s="617"/>
    </row>
    <row r="8" spans="1:25" s="616" customFormat="1" ht="19.5" customHeight="1" x14ac:dyDescent="0.25">
      <c r="A8" s="614"/>
      <c r="B8" s="808"/>
      <c r="C8" s="615"/>
      <c r="D8" s="543"/>
      <c r="E8" s="543"/>
      <c r="H8" s="543"/>
      <c r="I8" s="543"/>
      <c r="J8" s="543"/>
      <c r="K8" s="543"/>
      <c r="L8" s="624"/>
      <c r="M8" s="543"/>
      <c r="N8" s="624"/>
      <c r="T8" s="615"/>
      <c r="V8" s="617"/>
      <c r="W8" s="617"/>
    </row>
    <row r="9" spans="1:25" ht="18.600000000000001" customHeight="1" x14ac:dyDescent="0.25">
      <c r="B9" s="992" t="s">
        <v>1022</v>
      </c>
      <c r="C9" s="992"/>
      <c r="D9" s="992"/>
      <c r="E9" s="992"/>
      <c r="F9" s="992"/>
      <c r="H9" s="116">
        <f>H28</f>
        <v>0</v>
      </c>
      <c r="J9" s="32">
        <f>J28</f>
        <v>0</v>
      </c>
      <c r="L9" s="32">
        <f>L28</f>
        <v>0</v>
      </c>
      <c r="N9" s="32">
        <f>P28</f>
        <v>0</v>
      </c>
    </row>
    <row r="10" spans="1:25" x14ac:dyDescent="0.25">
      <c r="B10" s="992" t="s">
        <v>1023</v>
      </c>
      <c r="C10" s="992"/>
      <c r="D10" s="992"/>
      <c r="E10" s="992"/>
      <c r="F10" s="992"/>
      <c r="H10" s="104"/>
      <c r="I10" s="104"/>
      <c r="J10" s="104"/>
      <c r="K10" s="104"/>
      <c r="L10" s="104">
        <f>SUM(H10:J10)</f>
        <v>0</v>
      </c>
      <c r="M10" s="104"/>
      <c r="N10" s="104"/>
    </row>
    <row r="11" spans="1:25" x14ac:dyDescent="0.25">
      <c r="B11" s="61" t="s">
        <v>1026</v>
      </c>
      <c r="C11" s="61"/>
      <c r="D11" s="61"/>
      <c r="E11" s="61"/>
      <c r="F11" s="61"/>
      <c r="H11" s="104"/>
      <c r="I11" s="104"/>
      <c r="J11" s="104"/>
      <c r="K11" s="104"/>
      <c r="L11" s="104"/>
      <c r="M11" s="104"/>
      <c r="N11" s="104"/>
    </row>
    <row r="12" spans="1:25" x14ac:dyDescent="0.25">
      <c r="B12" s="61" t="s">
        <v>1024</v>
      </c>
      <c r="C12" s="61"/>
      <c r="D12" s="61"/>
      <c r="E12" s="61"/>
      <c r="F12" s="61"/>
      <c r="H12" s="104"/>
      <c r="I12" s="104"/>
      <c r="J12" s="104"/>
      <c r="K12" s="104"/>
      <c r="L12" s="104"/>
      <c r="M12" s="104"/>
      <c r="N12" s="104"/>
    </row>
    <row r="13" spans="1:25" ht="20.25" thickBot="1" x14ac:dyDescent="0.3">
      <c r="B13" s="33"/>
      <c r="H13" s="120">
        <f>SUM(H9:H10)</f>
        <v>0</v>
      </c>
      <c r="J13" s="120">
        <f>SUM(J9:J10)</f>
        <v>0</v>
      </c>
      <c r="L13" s="120">
        <f>SUM(L9:L10)</f>
        <v>0</v>
      </c>
      <c r="N13" s="120">
        <f>SUM(N9:N10)</f>
        <v>0</v>
      </c>
      <c r="P13" s="104"/>
      <c r="R13" s="104"/>
    </row>
    <row r="14" spans="1:25" ht="20.25" thickTop="1" x14ac:dyDescent="0.25">
      <c r="B14" s="33"/>
      <c r="H14" s="104"/>
      <c r="J14" s="104"/>
      <c r="L14" s="104"/>
      <c r="N14" s="104"/>
      <c r="P14" s="104"/>
      <c r="R14" s="104"/>
    </row>
    <row r="15" spans="1:25" x14ac:dyDescent="0.25">
      <c r="A15" s="530" t="s">
        <v>977</v>
      </c>
      <c r="B15" s="1000" t="s">
        <v>225</v>
      </c>
      <c r="C15" s="1000"/>
      <c r="D15" s="1000"/>
      <c r="E15" s="1000"/>
      <c r="F15" s="1000"/>
      <c r="G15" s="1000"/>
      <c r="H15" s="1000"/>
      <c r="I15" s="1000"/>
      <c r="J15" s="1000"/>
      <c r="K15" s="1000"/>
      <c r="L15" s="1000"/>
      <c r="M15" s="1000"/>
      <c r="N15" s="1000"/>
      <c r="O15" s="1000"/>
      <c r="P15" s="1000"/>
      <c r="Q15" s="1000"/>
      <c r="R15" s="1000"/>
      <c r="S15" s="1000"/>
    </row>
    <row r="16" spans="1:25" ht="19.5" x14ac:dyDescent="0.25">
      <c r="B16" s="20"/>
      <c r="K16" s="1002" t="s">
        <v>216</v>
      </c>
      <c r="L16" s="1002"/>
      <c r="M16" s="1002"/>
      <c r="N16" s="1002"/>
      <c r="O16" s="1002"/>
      <c r="P16" s="95"/>
      <c r="Q16" s="95"/>
      <c r="R16" s="95"/>
    </row>
    <row r="17" spans="1:23" s="35" customFormat="1" ht="15.75" x14ac:dyDescent="0.25">
      <c r="A17" s="57"/>
      <c r="B17" s="63"/>
      <c r="D17" s="1003">
        <f>'سر برگ صفحات'!A12</f>
        <v>1399</v>
      </c>
      <c r="E17" s="1003"/>
      <c r="F17" s="1003"/>
      <c r="G17" s="1003"/>
      <c r="H17" s="1003"/>
      <c r="I17" s="1003"/>
      <c r="J17" s="1003"/>
      <c r="K17" s="1003"/>
      <c r="L17" s="1003"/>
      <c r="M17" s="1003"/>
      <c r="N17" s="1003"/>
      <c r="P17" s="1003">
        <f>'سر برگ صفحات'!A11</f>
        <v>1398</v>
      </c>
      <c r="Q17" s="1003"/>
      <c r="R17" s="1003"/>
      <c r="V17" s="34"/>
      <c r="W17" s="34"/>
    </row>
    <row r="18" spans="1:23" s="620" customFormat="1" ht="45" x14ac:dyDescent="0.25">
      <c r="A18" s="618"/>
      <c r="B18" s="619"/>
      <c r="D18" s="621" t="s">
        <v>226</v>
      </c>
      <c r="F18" s="621" t="s">
        <v>228</v>
      </c>
      <c r="H18" s="621" t="s">
        <v>117</v>
      </c>
      <c r="J18" s="621" t="s">
        <v>188</v>
      </c>
      <c r="L18" s="621" t="s">
        <v>221</v>
      </c>
      <c r="N18" s="621" t="s">
        <v>227</v>
      </c>
      <c r="P18" s="621" t="s">
        <v>221</v>
      </c>
      <c r="R18" s="621" t="s">
        <v>227</v>
      </c>
      <c r="V18" s="622"/>
      <c r="W18" s="622"/>
    </row>
    <row r="19" spans="1:23" x14ac:dyDescent="0.25">
      <c r="A19" s="964" t="s">
        <v>229</v>
      </c>
      <c r="B19" s="964"/>
    </row>
    <row r="20" spans="1:23" x14ac:dyDescent="0.25">
      <c r="A20" s="964" t="s">
        <v>229</v>
      </c>
      <c r="B20" s="964"/>
    </row>
    <row r="23" spans="1:23" ht="19.5" x14ac:dyDescent="0.25">
      <c r="B23" s="20"/>
    </row>
    <row r="24" spans="1:23" s="108" customFormat="1" x14ac:dyDescent="0.25">
      <c r="A24" s="998"/>
      <c r="B24" s="998"/>
      <c r="V24" s="327"/>
      <c r="W24" s="327"/>
    </row>
    <row r="25" spans="1:23" x14ac:dyDescent="0.25">
      <c r="A25" s="964"/>
      <c r="B25" s="964"/>
    </row>
    <row r="26" spans="1:23" x14ac:dyDescent="0.25">
      <c r="A26" s="964"/>
      <c r="B26" s="964"/>
    </row>
    <row r="27" spans="1:23" ht="19.5" x14ac:dyDescent="0.25">
      <c r="B27" s="33"/>
      <c r="H27" s="331">
        <f>SUM(H25:H26)</f>
        <v>0</v>
      </c>
      <c r="J27" s="331">
        <f>SUM(J25:J26)</f>
        <v>0</v>
      </c>
      <c r="L27" s="331">
        <f>SUM(L25:L26)</f>
        <v>0</v>
      </c>
      <c r="N27" s="331">
        <f>SUM(N25:N26)</f>
        <v>0</v>
      </c>
      <c r="P27" s="331">
        <f>SUM(P25:P26)</f>
        <v>0</v>
      </c>
      <c r="R27" s="331">
        <f>SUM(R25:R26)</f>
        <v>0</v>
      </c>
    </row>
    <row r="28" spans="1:23" ht="20.25" thickBot="1" x14ac:dyDescent="0.3">
      <c r="B28" s="33"/>
      <c r="H28" s="120">
        <f>H27+H23</f>
        <v>0</v>
      </c>
      <c r="J28" s="120">
        <f>J27+J23</f>
        <v>0</v>
      </c>
      <c r="L28" s="120">
        <f>L27+L23</f>
        <v>0</v>
      </c>
      <c r="N28" s="120">
        <f>N27+N23</f>
        <v>0</v>
      </c>
      <c r="P28" s="120">
        <f>P27+P23</f>
        <v>0</v>
      </c>
      <c r="R28" s="120">
        <f>R27+R23</f>
        <v>0</v>
      </c>
    </row>
    <row r="29" spans="1:23" ht="20.25" thickTop="1" x14ac:dyDescent="0.25">
      <c r="B29" s="20"/>
    </row>
    <row r="30" spans="1:23" ht="19.5" x14ac:dyDescent="0.25">
      <c r="A30" s="58" t="s">
        <v>978</v>
      </c>
      <c r="B30" s="292" t="s">
        <v>222</v>
      </c>
      <c r="J30" s="104"/>
      <c r="K30" s="104"/>
      <c r="L30" s="104"/>
      <c r="M30" s="104"/>
    </row>
    <row r="31" spans="1:23" s="106" customFormat="1" ht="19.5" x14ac:dyDescent="0.25">
      <c r="B31" s="999" t="s">
        <v>230</v>
      </c>
      <c r="C31" s="999"/>
      <c r="D31" s="999"/>
      <c r="F31" s="296" t="s">
        <v>231</v>
      </c>
      <c r="H31" s="296" t="s">
        <v>232</v>
      </c>
      <c r="J31" s="296">
        <f>'سر برگ صفحات'!A12</f>
        <v>1399</v>
      </c>
      <c r="L31" s="296">
        <f>'سر برگ صفحات'!A11</f>
        <v>1398</v>
      </c>
      <c r="V31" s="107"/>
      <c r="W31" s="107"/>
    </row>
    <row r="32" spans="1:23" s="537" customFormat="1" ht="28.5" x14ac:dyDescent="0.25">
      <c r="A32" s="623"/>
      <c r="D32" s="594"/>
      <c r="F32" s="594"/>
      <c r="H32" s="594" t="s">
        <v>233</v>
      </c>
      <c r="J32" s="543" t="s">
        <v>68</v>
      </c>
      <c r="K32" s="543"/>
      <c r="L32" s="543" t="s">
        <v>68</v>
      </c>
      <c r="V32" s="417"/>
      <c r="W32" s="417"/>
    </row>
    <row r="33" spans="1:23" x14ac:dyDescent="0.25">
      <c r="B33" s="1001" t="s">
        <v>234</v>
      </c>
      <c r="C33" s="1001"/>
      <c r="D33" s="1001"/>
      <c r="E33" s="104"/>
      <c r="F33" s="104" t="s">
        <v>235</v>
      </c>
      <c r="G33" s="104"/>
      <c r="H33" s="104"/>
      <c r="I33" s="104"/>
      <c r="J33" s="104"/>
      <c r="K33" s="104"/>
      <c r="L33" s="104"/>
    </row>
    <row r="34" spans="1:23" x14ac:dyDescent="0.25">
      <c r="B34" s="1001" t="s">
        <v>234</v>
      </c>
      <c r="C34" s="1001"/>
      <c r="D34" s="1001"/>
      <c r="E34" s="104"/>
      <c r="F34" s="104" t="s">
        <v>236</v>
      </c>
      <c r="G34" s="104"/>
      <c r="H34" s="104"/>
      <c r="I34" s="104"/>
      <c r="J34" s="104"/>
      <c r="K34" s="104"/>
      <c r="L34" s="104"/>
    </row>
    <row r="35" spans="1:23" x14ac:dyDescent="0.25">
      <c r="B35" s="1001" t="s">
        <v>234</v>
      </c>
      <c r="C35" s="1001"/>
      <c r="D35" s="1001"/>
      <c r="E35" s="104"/>
      <c r="F35" s="104" t="s">
        <v>237</v>
      </c>
      <c r="G35" s="104"/>
      <c r="H35" s="104"/>
      <c r="I35" s="104"/>
      <c r="J35" s="104"/>
      <c r="K35" s="104"/>
      <c r="L35" s="104"/>
    </row>
    <row r="36" spans="1:23" x14ac:dyDescent="0.25">
      <c r="B36" s="1001" t="s">
        <v>234</v>
      </c>
      <c r="C36" s="1001"/>
      <c r="D36" s="1001"/>
      <c r="F36" s="124" t="s">
        <v>238</v>
      </c>
      <c r="J36" s="118"/>
      <c r="L36" s="118"/>
    </row>
    <row r="37" spans="1:23" ht="18.75" thickBot="1" x14ac:dyDescent="0.3">
      <c r="J37" s="120">
        <f>SUM(J33:J36)</f>
        <v>0</v>
      </c>
      <c r="L37" s="120">
        <f>SUM(L33:L36)</f>
        <v>0</v>
      </c>
    </row>
    <row r="38" spans="1:23" ht="18.75" thickTop="1" x14ac:dyDescent="0.25">
      <c r="A38" s="530" t="s">
        <v>979</v>
      </c>
      <c r="B38" s="1000" t="s">
        <v>741</v>
      </c>
      <c r="C38" s="1000"/>
      <c r="D38" s="1000"/>
      <c r="E38" s="1000"/>
      <c r="F38" s="1000"/>
      <c r="G38" s="1000"/>
      <c r="H38" s="1000"/>
      <c r="I38" s="1000"/>
      <c r="J38" s="1000"/>
      <c r="K38" s="1000"/>
      <c r="L38" s="1000"/>
      <c r="M38" s="1000"/>
      <c r="N38" s="1000"/>
      <c r="O38" s="1000"/>
      <c r="P38" s="1000"/>
      <c r="Q38" s="1000"/>
      <c r="R38" s="1000"/>
      <c r="S38" s="1000"/>
    </row>
    <row r="39" spans="1:23" x14ac:dyDescent="0.25">
      <c r="A39" s="530" t="s">
        <v>980</v>
      </c>
      <c r="B39" s="1000" t="s">
        <v>742</v>
      </c>
      <c r="C39" s="1000"/>
      <c r="D39" s="1000"/>
      <c r="E39" s="1000"/>
      <c r="F39" s="1000"/>
      <c r="G39" s="1000"/>
      <c r="H39" s="1000"/>
      <c r="I39" s="1000"/>
      <c r="J39" s="1000"/>
      <c r="K39" s="1000"/>
      <c r="L39" s="1000"/>
      <c r="M39" s="1000"/>
      <c r="N39" s="1000"/>
      <c r="O39" s="1000"/>
      <c r="P39" s="1000"/>
      <c r="Q39" s="1000"/>
      <c r="R39" s="1000"/>
      <c r="S39" s="1000"/>
    </row>
    <row r="41" spans="1:23" x14ac:dyDescent="0.25">
      <c r="A41" s="886" t="s">
        <v>631</v>
      </c>
      <c r="B41" s="886"/>
      <c r="C41" s="886"/>
      <c r="D41" s="886"/>
      <c r="E41" s="886"/>
      <c r="F41" s="886"/>
      <c r="G41" s="886"/>
      <c r="H41" s="886"/>
      <c r="I41" s="886"/>
      <c r="J41" s="886"/>
      <c r="K41" s="886"/>
      <c r="L41" s="886"/>
      <c r="M41" s="886"/>
      <c r="N41" s="886"/>
      <c r="O41" s="886"/>
      <c r="P41" s="886"/>
      <c r="Q41" s="886"/>
      <c r="R41" s="886"/>
      <c r="S41" s="886"/>
      <c r="T41" s="886"/>
    </row>
    <row r="45" spans="1:23" x14ac:dyDescent="0.25">
      <c r="U45" s="105"/>
      <c r="W45" s="32"/>
    </row>
    <row r="46" spans="1:23" x14ac:dyDescent="0.25">
      <c r="U46" s="105"/>
      <c r="W46" s="32"/>
    </row>
    <row r="47" spans="1:23" x14ac:dyDescent="0.25">
      <c r="U47" s="105"/>
      <c r="W47" s="32"/>
    </row>
  </sheetData>
  <mergeCells count="23">
    <mergeCell ref="A1:T1"/>
    <mergeCell ref="A2:T2"/>
    <mergeCell ref="A3:T3"/>
    <mergeCell ref="H5:L5"/>
    <mergeCell ref="B10:F10"/>
    <mergeCell ref="B9:F9"/>
    <mergeCell ref="A41:T41"/>
    <mergeCell ref="B33:D33"/>
    <mergeCell ref="B34:D34"/>
    <mergeCell ref="B35:D35"/>
    <mergeCell ref="B36:D36"/>
    <mergeCell ref="B38:S38"/>
    <mergeCell ref="B39:S39"/>
    <mergeCell ref="B31:D31"/>
    <mergeCell ref="B15:S15"/>
    <mergeCell ref="A19:B19"/>
    <mergeCell ref="A20:B20"/>
    <mergeCell ref="A24:B24"/>
    <mergeCell ref="A25:B25"/>
    <mergeCell ref="A26:B26"/>
    <mergeCell ref="K16:O16"/>
    <mergeCell ref="D17:N17"/>
    <mergeCell ref="P17:R17"/>
  </mergeCells>
  <pageMargins left="0.39370078740157483" right="0.95" top="0.39370078740157483" bottom="0.39370078740157483" header="0.31496062992125984" footer="0.31496062992125984"/>
  <pageSetup scale="94"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T37"/>
  <sheetViews>
    <sheetView rightToLeft="1" zoomScaleNormal="100" zoomScaleSheetLayoutView="95" workbookViewId="0">
      <selection activeCell="B10" sqref="B10:D10"/>
    </sheetView>
  </sheetViews>
  <sheetFormatPr defaultColWidth="3.7109375" defaultRowHeight="15.75" x14ac:dyDescent="0.25"/>
  <cols>
    <col min="1" max="1" width="6.85546875" style="57" bestFit="1" customWidth="1"/>
    <col min="2" max="2" width="7.140625" style="35" customWidth="1"/>
    <col min="3" max="3" width="0.7109375" style="35" customWidth="1"/>
    <col min="4" max="4" width="18.85546875" style="35" customWidth="1"/>
    <col min="5" max="5" width="0.7109375" style="35" customWidth="1"/>
    <col min="6" max="6" width="11.7109375" style="35" customWidth="1"/>
    <col min="7" max="7" width="0.7109375" style="35" customWidth="1"/>
    <col min="8" max="8" width="11.7109375" style="35" customWidth="1"/>
    <col min="9" max="10" width="0.7109375" style="35" customWidth="1"/>
    <col min="11" max="11" width="10.42578125" style="35" customWidth="1"/>
    <col min="12" max="12" width="0.7109375" style="35" customWidth="1"/>
    <col min="13" max="13" width="10.42578125" style="35" customWidth="1"/>
    <col min="14" max="15" width="0.7109375" style="35" customWidth="1"/>
    <col min="16" max="16" width="1.85546875" style="35" customWidth="1"/>
    <col min="17" max="17" width="11.7109375" style="34" customWidth="1"/>
    <col min="18" max="18" width="15.28515625" style="34" bestFit="1" customWidth="1"/>
    <col min="19" max="19" width="5" style="35" customWidth="1"/>
    <col min="20" max="20" width="10.28515625" style="35" bestFit="1" customWidth="1"/>
    <col min="21" max="21" width="5" style="35" customWidth="1"/>
    <col min="22" max="22" width="10.28515625" style="35" bestFit="1" customWidth="1"/>
    <col min="23" max="25" width="9" style="35" customWidth="1"/>
    <col min="26" max="26" width="10.28515625" style="35" bestFit="1" customWidth="1"/>
    <col min="27" max="255" width="9" style="35" customWidth="1"/>
    <col min="256" max="16384" width="3.7109375" style="35"/>
  </cols>
  <sheetData>
    <row r="1" spans="1:20" s="5" customFormat="1" ht="21" x14ac:dyDescent="0.4">
      <c r="A1" s="941" t="str">
        <f>'سر برگ صفحات'!A1</f>
        <v>شرکت صندوق پژوهش و فناوری غیر دولتی ....(سهامی خاص)</v>
      </c>
      <c r="B1" s="941"/>
      <c r="C1" s="941"/>
      <c r="D1" s="941"/>
      <c r="E1" s="941"/>
      <c r="F1" s="941"/>
      <c r="G1" s="941"/>
      <c r="H1" s="941"/>
      <c r="I1" s="941"/>
      <c r="J1" s="941"/>
      <c r="K1" s="941"/>
      <c r="L1" s="941"/>
      <c r="M1" s="941"/>
      <c r="N1" s="941"/>
      <c r="O1" s="941"/>
      <c r="P1" s="27"/>
      <c r="Q1" s="28"/>
      <c r="R1" s="28"/>
      <c r="S1" s="27"/>
      <c r="T1" s="27"/>
    </row>
    <row r="2" spans="1:20" s="5" customFormat="1" ht="21" x14ac:dyDescent="0.4">
      <c r="A2" s="942" t="str">
        <f>'سر برگ صفحات'!A14</f>
        <v>يادداشتهاي توضيحي صورت هاي مالي</v>
      </c>
      <c r="B2" s="942"/>
      <c r="C2" s="942"/>
      <c r="D2" s="942"/>
      <c r="E2" s="942"/>
      <c r="F2" s="942"/>
      <c r="G2" s="942"/>
      <c r="H2" s="942"/>
      <c r="I2" s="942"/>
      <c r="J2" s="942"/>
      <c r="K2" s="942"/>
      <c r="L2" s="942"/>
      <c r="M2" s="942"/>
      <c r="N2" s="942"/>
      <c r="O2" s="942"/>
      <c r="P2" s="27"/>
      <c r="Q2" s="28"/>
      <c r="R2" s="28"/>
      <c r="S2" s="27"/>
      <c r="T2" s="27"/>
    </row>
    <row r="3" spans="1:20" s="5" customFormat="1" ht="21" x14ac:dyDescent="0.4">
      <c r="A3" s="942" t="str">
        <f>'سر برگ صفحات'!A3</f>
        <v>سال مالي منتهی به .. اسفند …</v>
      </c>
      <c r="B3" s="942"/>
      <c r="C3" s="942"/>
      <c r="D3" s="942"/>
      <c r="E3" s="942"/>
      <c r="F3" s="942"/>
      <c r="G3" s="942"/>
      <c r="H3" s="942"/>
      <c r="I3" s="942"/>
      <c r="J3" s="942"/>
      <c r="K3" s="942"/>
      <c r="L3" s="942"/>
      <c r="M3" s="942"/>
      <c r="N3" s="942"/>
      <c r="O3" s="942"/>
      <c r="P3" s="27"/>
      <c r="Q3" s="28"/>
      <c r="R3" s="28"/>
      <c r="S3" s="27"/>
      <c r="T3" s="27"/>
    </row>
    <row r="4" spans="1:20" s="32" customFormat="1" ht="18" x14ac:dyDescent="0.25">
      <c r="A4" s="530" t="s">
        <v>981</v>
      </c>
      <c r="B4" s="124" t="s">
        <v>239</v>
      </c>
      <c r="J4" s="104"/>
      <c r="K4" s="104"/>
      <c r="L4" s="104"/>
      <c r="Q4" s="105"/>
      <c r="R4" s="105"/>
    </row>
    <row r="5" spans="1:20" s="49" customFormat="1" ht="19.5" x14ac:dyDescent="0.5">
      <c r="A5" s="58"/>
      <c r="B5" s="83"/>
      <c r="C5" s="46"/>
      <c r="D5" s="46"/>
      <c r="E5" s="46"/>
      <c r="F5" s="46"/>
      <c r="G5" s="46"/>
      <c r="H5" s="1005"/>
      <c r="I5" s="1005"/>
      <c r="J5" s="46"/>
      <c r="K5" s="96">
        <f>'سر برگ صفحات'!A12</f>
        <v>1399</v>
      </c>
      <c r="L5" s="59"/>
      <c r="M5" s="96">
        <f>'سر برگ صفحات'!A11</f>
        <v>1398</v>
      </c>
      <c r="N5" s="59"/>
      <c r="O5" s="46"/>
      <c r="P5" s="47"/>
      <c r="Q5" s="48"/>
      <c r="R5" s="48"/>
      <c r="S5" s="47"/>
      <c r="T5" s="47"/>
    </row>
    <row r="6" spans="1:20" s="93" customFormat="1" x14ac:dyDescent="0.25">
      <c r="A6" s="91"/>
      <c r="B6" s="88"/>
      <c r="C6" s="88"/>
      <c r="D6" s="89"/>
      <c r="E6" s="89"/>
      <c r="F6" s="89"/>
      <c r="G6" s="89"/>
      <c r="H6" s="89"/>
      <c r="I6" s="89"/>
      <c r="J6" s="89"/>
      <c r="K6" s="543" t="s">
        <v>68</v>
      </c>
      <c r="L6" s="543"/>
      <c r="M6" s="543" t="s">
        <v>68</v>
      </c>
      <c r="N6" s="89"/>
      <c r="O6" s="88"/>
      <c r="Q6" s="94"/>
      <c r="R6" s="94"/>
    </row>
    <row r="7" spans="1:20" ht="18.600000000000001" customHeight="1" x14ac:dyDescent="0.25">
      <c r="B7" s="992" t="s">
        <v>743</v>
      </c>
      <c r="C7" s="992"/>
      <c r="D7" s="992"/>
      <c r="F7" s="26"/>
      <c r="H7" s="26"/>
      <c r="I7" s="26"/>
      <c r="L7" s="86"/>
      <c r="N7" s="26"/>
    </row>
    <row r="8" spans="1:20" x14ac:dyDescent="0.25">
      <c r="B8" s="964" t="s">
        <v>229</v>
      </c>
      <c r="C8" s="964"/>
      <c r="D8" s="964"/>
      <c r="F8" s="26"/>
      <c r="H8" s="26"/>
      <c r="I8" s="26"/>
      <c r="L8" s="86"/>
      <c r="N8" s="26"/>
    </row>
    <row r="9" spans="1:20" x14ac:dyDescent="0.25">
      <c r="B9" s="964" t="s">
        <v>229</v>
      </c>
      <c r="C9" s="964"/>
      <c r="D9" s="964"/>
      <c r="F9" s="26"/>
      <c r="H9" s="26"/>
      <c r="I9" s="26"/>
      <c r="L9" s="86"/>
      <c r="N9" s="26"/>
    </row>
    <row r="10" spans="1:20" x14ac:dyDescent="0.25">
      <c r="B10" s="964" t="s">
        <v>223</v>
      </c>
      <c r="C10" s="964"/>
      <c r="D10" s="964"/>
      <c r="F10" s="26"/>
      <c r="H10" s="26"/>
      <c r="I10" s="26"/>
      <c r="J10" s="26"/>
      <c r="K10" s="64"/>
      <c r="M10" s="64"/>
      <c r="N10" s="26"/>
    </row>
    <row r="11" spans="1:20" ht="16.5" thickBot="1" x14ac:dyDescent="0.3">
      <c r="B11" s="74"/>
      <c r="K11" s="65">
        <f>SUM(K8:K10)</f>
        <v>0</v>
      </c>
      <c r="M11" s="65">
        <f>SUM(M8:M10)</f>
        <v>0</v>
      </c>
    </row>
    <row r="12" spans="1:20" ht="16.5" thickTop="1" x14ac:dyDescent="0.25">
      <c r="B12" s="74"/>
      <c r="J12" s="26"/>
      <c r="K12" s="26"/>
      <c r="L12" s="26"/>
    </row>
    <row r="13" spans="1:20" x14ac:dyDescent="0.25">
      <c r="K13" s="102"/>
      <c r="M13" s="102"/>
    </row>
    <row r="14" spans="1:20" x14ac:dyDescent="0.25">
      <c r="K14" s="26"/>
      <c r="L14" s="26"/>
      <c r="M14" s="26"/>
    </row>
    <row r="36" spans="1:15" x14ac:dyDescent="0.25">
      <c r="A36" s="957" t="s">
        <v>632</v>
      </c>
      <c r="B36" s="957"/>
      <c r="C36" s="957"/>
      <c r="D36" s="957"/>
      <c r="E36" s="957"/>
      <c r="F36" s="957"/>
      <c r="G36" s="957"/>
      <c r="H36" s="957"/>
      <c r="I36" s="957"/>
      <c r="J36" s="957"/>
      <c r="K36" s="957"/>
      <c r="L36" s="957"/>
      <c r="M36" s="957"/>
      <c r="N36" s="957"/>
      <c r="O36" s="957"/>
    </row>
    <row r="37" spans="1:15" x14ac:dyDescent="0.25">
      <c r="A37" s="57" t="s">
        <v>982</v>
      </c>
    </row>
  </sheetData>
  <mergeCells count="9">
    <mergeCell ref="A1:O1"/>
    <mergeCell ref="A2:O2"/>
    <mergeCell ref="A3:O3"/>
    <mergeCell ref="H5:I5"/>
    <mergeCell ref="A36:O36"/>
    <mergeCell ref="B7:D7"/>
    <mergeCell ref="B8:D8"/>
    <mergeCell ref="B9:D9"/>
    <mergeCell ref="B10:D10"/>
  </mergeCells>
  <pageMargins left="0.39370078740157483" right="0.78740157480314965" top="0.39370078740157483" bottom="0.39370078740157483" header="0.31496062992125984" footer="0.31496062992125984"/>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Y46"/>
  <sheetViews>
    <sheetView rightToLeft="1" zoomScale="160" zoomScaleNormal="160" zoomScaleSheetLayoutView="96" workbookViewId="0">
      <selection activeCell="N20" sqref="N20"/>
    </sheetView>
  </sheetViews>
  <sheetFormatPr defaultColWidth="9" defaultRowHeight="18" x14ac:dyDescent="0.25"/>
  <cols>
    <col min="1" max="1" width="6.5703125" style="122" customWidth="1"/>
    <col min="2" max="2" width="12.28515625" style="32" customWidth="1"/>
    <col min="3" max="3" width="0.7109375" style="32" customWidth="1"/>
    <col min="4" max="4" width="6.28515625" style="32" customWidth="1"/>
    <col min="5" max="5" width="0.7109375" style="32" customWidth="1"/>
    <col min="6" max="6" width="8.7109375" style="32" customWidth="1"/>
    <col min="7" max="7" width="0.7109375" style="32" customWidth="1"/>
    <col min="8" max="8" width="9" style="32" customWidth="1"/>
    <col min="9" max="9" width="0.7109375" style="32" customWidth="1"/>
    <col min="10" max="10" width="7.7109375" style="32" customWidth="1"/>
    <col min="11" max="11" width="0.7109375" style="32" customWidth="1"/>
    <col min="12" max="12" width="7.42578125" style="32" customWidth="1"/>
    <col min="13" max="13" width="0.7109375" style="32" customWidth="1"/>
    <col min="14" max="14" width="7.42578125" style="32" customWidth="1"/>
    <col min="15" max="15" width="0.7109375" style="32" customWidth="1"/>
    <col min="16" max="16" width="5.85546875" style="32" customWidth="1"/>
    <col min="17" max="17" width="0.7109375" style="32" customWidth="1"/>
    <col min="18" max="18" width="5.85546875" style="32" customWidth="1"/>
    <col min="19" max="19" width="1" style="32" customWidth="1"/>
    <col min="20" max="20" width="0.7109375" style="32" customWidth="1"/>
    <col min="21" max="21" width="1.85546875" style="32" customWidth="1"/>
    <col min="22" max="22" width="11.7109375" style="105" customWidth="1"/>
    <col min="23" max="23" width="15.28515625" style="105" bestFit="1" customWidth="1"/>
    <col min="24" max="24" width="5" style="32" customWidth="1"/>
    <col min="25" max="25" width="10.28515625" style="32" bestFit="1" customWidth="1"/>
    <col min="26" max="26" width="5" style="32" customWidth="1"/>
    <col min="27" max="27" width="10.28515625" style="32" bestFit="1" customWidth="1"/>
    <col min="28" max="30" width="9" style="32"/>
    <col min="31" max="31" width="10.28515625" style="32" bestFit="1" customWidth="1"/>
    <col min="32" max="16384" width="9" style="32"/>
  </cols>
  <sheetData>
    <row r="1" spans="1:25" s="49" customFormat="1" ht="21" x14ac:dyDescent="0.5">
      <c r="A1" s="941" t="str">
        <f>'سر برگ صفحات'!A1</f>
        <v>شرکت صندوق پژوهش و فناوری غیر دولتی ....(سهامی خاص)</v>
      </c>
      <c r="B1" s="941"/>
      <c r="C1" s="941"/>
      <c r="D1" s="941"/>
      <c r="E1" s="941"/>
      <c r="F1" s="941"/>
      <c r="G1" s="941"/>
      <c r="H1" s="941"/>
      <c r="I1" s="941"/>
      <c r="J1" s="941"/>
      <c r="K1" s="941"/>
      <c r="L1" s="941"/>
      <c r="M1" s="941"/>
      <c r="N1" s="941"/>
      <c r="O1" s="941"/>
      <c r="P1" s="941"/>
      <c r="Q1" s="941"/>
      <c r="R1" s="941"/>
      <c r="S1" s="941"/>
      <c r="T1" s="941"/>
      <c r="U1" s="47"/>
      <c r="V1" s="48"/>
      <c r="W1" s="48"/>
      <c r="X1" s="47"/>
      <c r="Y1" s="47"/>
    </row>
    <row r="2" spans="1:25" s="49" customFormat="1" ht="21" x14ac:dyDescent="0.5">
      <c r="A2" s="942" t="str">
        <f>'سر برگ صفحات'!A14</f>
        <v>يادداشتهاي توضيحي صورت هاي مالي</v>
      </c>
      <c r="B2" s="942"/>
      <c r="C2" s="942"/>
      <c r="D2" s="942"/>
      <c r="E2" s="942"/>
      <c r="F2" s="942"/>
      <c r="G2" s="942"/>
      <c r="H2" s="942"/>
      <c r="I2" s="942"/>
      <c r="J2" s="942"/>
      <c r="K2" s="942"/>
      <c r="L2" s="942"/>
      <c r="M2" s="942"/>
      <c r="N2" s="942"/>
      <c r="O2" s="942"/>
      <c r="P2" s="942"/>
      <c r="Q2" s="942"/>
      <c r="R2" s="942"/>
      <c r="S2" s="942"/>
      <c r="T2" s="942"/>
      <c r="U2" s="47"/>
      <c r="V2" s="48"/>
      <c r="W2" s="48"/>
      <c r="X2" s="47"/>
      <c r="Y2" s="47"/>
    </row>
    <row r="3" spans="1:25" s="49" customFormat="1" ht="21" x14ac:dyDescent="0.5">
      <c r="A3" s="942" t="str">
        <f>'سر برگ صفحات'!A3</f>
        <v>سال مالي منتهی به .. اسفند …</v>
      </c>
      <c r="B3" s="942"/>
      <c r="C3" s="942"/>
      <c r="D3" s="942"/>
      <c r="E3" s="942"/>
      <c r="F3" s="942"/>
      <c r="G3" s="942"/>
      <c r="H3" s="942"/>
      <c r="I3" s="942"/>
      <c r="J3" s="942"/>
      <c r="K3" s="942"/>
      <c r="L3" s="942"/>
      <c r="M3" s="942"/>
      <c r="N3" s="942"/>
      <c r="O3" s="942"/>
      <c r="P3" s="942"/>
      <c r="Q3" s="942"/>
      <c r="R3" s="942"/>
      <c r="S3" s="942"/>
      <c r="T3" s="942"/>
      <c r="U3" s="47"/>
      <c r="V3" s="48"/>
      <c r="W3" s="48"/>
      <c r="X3" s="47"/>
      <c r="Y3" s="47"/>
    </row>
    <row r="4" spans="1:25" s="49" customFormat="1" ht="19.5" x14ac:dyDescent="0.5">
      <c r="A4" s="58" t="s">
        <v>209</v>
      </c>
      <c r="B4" s="837" t="s">
        <v>983</v>
      </c>
      <c r="C4" s="46"/>
      <c r="D4" s="46"/>
      <c r="E4" s="46"/>
      <c r="F4" s="46"/>
      <c r="G4" s="46"/>
      <c r="H4" s="46"/>
      <c r="I4" s="46"/>
      <c r="J4" s="46"/>
      <c r="K4" s="46"/>
      <c r="L4" s="46"/>
      <c r="M4" s="46"/>
      <c r="N4" s="46"/>
      <c r="O4" s="46"/>
      <c r="P4" s="46"/>
      <c r="Q4" s="46"/>
      <c r="R4" s="46"/>
      <c r="S4" s="46"/>
      <c r="T4" s="46"/>
      <c r="U4" s="47"/>
      <c r="V4" s="48"/>
      <c r="W4" s="48"/>
      <c r="X4" s="47"/>
      <c r="Y4" s="47"/>
    </row>
    <row r="5" spans="1:25" s="49" customFormat="1" ht="19.5" x14ac:dyDescent="0.5">
      <c r="A5" s="58"/>
      <c r="B5" s="837"/>
      <c r="C5" s="46"/>
      <c r="D5" s="46"/>
      <c r="E5" s="46"/>
      <c r="F5" s="845"/>
      <c r="G5" s="845"/>
      <c r="H5" s="1004">
        <f>'سر برگ صفحات'!A12</f>
        <v>1399</v>
      </c>
      <c r="I5" s="1004"/>
      <c r="J5" s="1004"/>
      <c r="K5" s="1004"/>
      <c r="L5" s="1004"/>
      <c r="M5" s="46"/>
      <c r="N5" s="840">
        <f>'سر برگ صفحات'!A11</f>
        <v>1398</v>
      </c>
      <c r="O5" s="845"/>
      <c r="P5" s="845"/>
      <c r="Q5" s="845"/>
      <c r="R5" s="845"/>
      <c r="S5" s="845"/>
      <c r="T5" s="46"/>
      <c r="U5" s="47"/>
      <c r="V5" s="48"/>
      <c r="W5" s="48"/>
      <c r="X5" s="47"/>
      <c r="Y5" s="47"/>
    </row>
    <row r="6" spans="1:25" s="538" customFormat="1" ht="30" x14ac:dyDescent="0.25">
      <c r="A6" s="542"/>
      <c r="B6" s="435"/>
      <c r="C6" s="435"/>
      <c r="D6" s="438"/>
      <c r="E6" s="438"/>
      <c r="F6" s="435"/>
      <c r="G6" s="435"/>
      <c r="H6" s="437" t="s">
        <v>117</v>
      </c>
      <c r="I6" s="438"/>
      <c r="J6" s="437"/>
      <c r="K6" s="438"/>
      <c r="L6" s="437" t="s">
        <v>221</v>
      </c>
      <c r="M6" s="438"/>
      <c r="N6" s="437" t="s">
        <v>221</v>
      </c>
      <c r="O6" s="435"/>
      <c r="P6" s="435"/>
      <c r="Q6" s="435"/>
      <c r="R6" s="435"/>
      <c r="S6" s="435"/>
      <c r="T6" s="435"/>
      <c r="V6" s="539"/>
      <c r="W6" s="539"/>
    </row>
    <row r="7" spans="1:25" s="616" customFormat="1" ht="19.5" customHeight="1" x14ac:dyDescent="0.25">
      <c r="A7" s="614"/>
      <c r="B7" s="615"/>
      <c r="C7" s="615"/>
      <c r="D7" s="543"/>
      <c r="E7" s="543"/>
      <c r="F7" s="615"/>
      <c r="G7" s="615"/>
      <c r="H7" s="543" t="s">
        <v>68</v>
      </c>
      <c r="I7" s="543"/>
      <c r="J7" s="543"/>
      <c r="K7" s="543"/>
      <c r="L7" s="624" t="s">
        <v>68</v>
      </c>
      <c r="M7" s="543"/>
      <c r="N7" s="624" t="s">
        <v>68</v>
      </c>
      <c r="O7" s="615"/>
      <c r="P7" s="615"/>
      <c r="Q7" s="615"/>
      <c r="R7" s="615"/>
      <c r="S7" s="615"/>
      <c r="T7" s="615"/>
      <c r="V7" s="617"/>
      <c r="W7" s="617"/>
    </row>
    <row r="8" spans="1:25" s="616" customFormat="1" ht="19.5" customHeight="1" x14ac:dyDescent="0.25">
      <c r="A8" s="614"/>
      <c r="B8" s="838"/>
      <c r="C8" s="615"/>
      <c r="D8" s="543"/>
      <c r="E8" s="543"/>
      <c r="F8" s="615"/>
      <c r="G8" s="615"/>
      <c r="H8" s="543"/>
      <c r="I8" s="543"/>
      <c r="J8" s="543"/>
      <c r="K8" s="543"/>
      <c r="L8" s="624"/>
      <c r="M8" s="543"/>
      <c r="N8" s="624"/>
      <c r="O8" s="615"/>
      <c r="P8" s="615"/>
      <c r="Q8" s="615"/>
      <c r="R8" s="615"/>
      <c r="S8" s="615"/>
      <c r="T8" s="615"/>
      <c r="V8" s="617"/>
      <c r="W8" s="617"/>
    </row>
    <row r="9" spans="1:25" ht="18.600000000000001" customHeight="1" x14ac:dyDescent="0.25">
      <c r="A9" s="211"/>
      <c r="B9" s="30" t="s">
        <v>740</v>
      </c>
      <c r="C9" s="30"/>
      <c r="D9" s="30"/>
      <c r="E9" s="30"/>
      <c r="F9" s="30" t="s">
        <v>1121</v>
      </c>
      <c r="G9" s="31"/>
      <c r="H9" s="226">
        <f>H27</f>
        <v>0</v>
      </c>
      <c r="I9" s="31"/>
      <c r="J9" s="31">
        <f>J27</f>
        <v>0</v>
      </c>
      <c r="K9" s="31"/>
      <c r="L9" s="31">
        <f>L27</f>
        <v>0</v>
      </c>
      <c r="M9" s="31"/>
      <c r="N9" s="31">
        <f>P27</f>
        <v>0</v>
      </c>
      <c r="O9" s="31"/>
      <c r="P9" s="31"/>
      <c r="Q9" s="31"/>
      <c r="R9" s="31"/>
      <c r="S9" s="31"/>
    </row>
    <row r="10" spans="1:25" x14ac:dyDescent="0.25">
      <c r="A10" s="211"/>
      <c r="B10" s="30" t="s">
        <v>984</v>
      </c>
      <c r="C10" s="30"/>
      <c r="D10" s="30"/>
      <c r="E10" s="30"/>
      <c r="F10" s="30"/>
      <c r="G10" s="31"/>
      <c r="H10" s="40"/>
      <c r="I10" s="40"/>
      <c r="J10" s="40"/>
      <c r="K10" s="40"/>
      <c r="L10" s="40">
        <f>SUM(H10:J10)</f>
        <v>0</v>
      </c>
      <c r="M10" s="40"/>
      <c r="N10" s="40"/>
      <c r="O10" s="31"/>
      <c r="P10" s="31"/>
      <c r="Q10" s="31"/>
      <c r="R10" s="31"/>
      <c r="S10" s="31"/>
    </row>
    <row r="11" spans="1:25" x14ac:dyDescent="0.25">
      <c r="A11" s="211"/>
      <c r="B11" s="420"/>
      <c r="C11" s="420"/>
      <c r="D11" s="420"/>
      <c r="E11" s="420"/>
      <c r="F11" s="846"/>
      <c r="G11" s="31"/>
      <c r="H11" s="40"/>
      <c r="I11" s="31"/>
      <c r="J11" s="31"/>
      <c r="K11" s="31"/>
      <c r="L11" s="40"/>
      <c r="M11" s="31"/>
      <c r="N11" s="40"/>
      <c r="O11" s="31"/>
      <c r="P11" s="31"/>
      <c r="Q11" s="31"/>
      <c r="R11" s="31"/>
      <c r="S11" s="31"/>
    </row>
    <row r="12" spans="1:25" ht="20.25" thickBot="1" x14ac:dyDescent="0.3">
      <c r="A12" s="211"/>
      <c r="B12" s="36"/>
      <c r="C12" s="31"/>
      <c r="D12" s="31"/>
      <c r="E12" s="31"/>
      <c r="F12" s="31"/>
      <c r="G12" s="31"/>
      <c r="H12" s="847">
        <f>SUM(H9:H10)</f>
        <v>0</v>
      </c>
      <c r="I12" s="31"/>
      <c r="J12" s="847">
        <f>SUM(J9:J10)</f>
        <v>0</v>
      </c>
      <c r="K12" s="31"/>
      <c r="L12" s="847">
        <f>SUM(L9:L10)</f>
        <v>0</v>
      </c>
      <c r="M12" s="31"/>
      <c r="N12" s="847">
        <f>SUM(N9:N10)</f>
        <v>0</v>
      </c>
      <c r="O12" s="31"/>
      <c r="P12" s="40"/>
      <c r="Q12" s="31"/>
      <c r="R12" s="40"/>
      <c r="S12" s="31"/>
    </row>
    <row r="13" spans="1:25" ht="20.25" thickTop="1" x14ac:dyDescent="0.25">
      <c r="A13" s="211"/>
      <c r="B13" s="36"/>
      <c r="C13" s="31"/>
      <c r="D13" s="31"/>
      <c r="E13" s="31"/>
      <c r="F13" s="31"/>
      <c r="G13" s="31"/>
      <c r="H13" s="40"/>
      <c r="I13" s="31"/>
      <c r="J13" s="40"/>
      <c r="K13" s="31"/>
      <c r="L13" s="40"/>
      <c r="M13" s="31"/>
      <c r="N13" s="40"/>
      <c r="O13" s="31"/>
      <c r="P13" s="40"/>
      <c r="Q13" s="31"/>
      <c r="R13" s="40"/>
      <c r="S13" s="31"/>
    </row>
    <row r="14" spans="1:25" x14ac:dyDescent="0.25">
      <c r="A14" s="530" t="s">
        <v>985</v>
      </c>
      <c r="B14" s="985" t="s">
        <v>225</v>
      </c>
      <c r="C14" s="985"/>
      <c r="D14" s="985"/>
      <c r="E14" s="985"/>
      <c r="F14" s="985"/>
      <c r="G14" s="985"/>
      <c r="H14" s="985"/>
      <c r="I14" s="985"/>
      <c r="J14" s="985"/>
      <c r="K14" s="985"/>
      <c r="L14" s="985"/>
      <c r="M14" s="985"/>
      <c r="N14" s="985"/>
      <c r="O14" s="985"/>
      <c r="P14" s="985"/>
      <c r="Q14" s="985"/>
      <c r="R14" s="985"/>
      <c r="S14" s="985"/>
    </row>
    <row r="15" spans="1:25" ht="19.5" x14ac:dyDescent="0.25">
      <c r="A15" s="211"/>
      <c r="B15" s="839"/>
      <c r="C15" s="31"/>
      <c r="D15" s="31"/>
      <c r="E15" s="31"/>
      <c r="F15" s="31"/>
      <c r="G15" s="31"/>
      <c r="H15" s="31"/>
      <c r="I15" s="31"/>
      <c r="J15" s="31"/>
      <c r="K15" s="1006" t="s">
        <v>216</v>
      </c>
      <c r="L15" s="1006"/>
      <c r="M15" s="1006"/>
      <c r="N15" s="1006"/>
      <c r="O15" s="1006"/>
      <c r="P15" s="848"/>
      <c r="Q15" s="848"/>
      <c r="R15" s="848"/>
      <c r="S15" s="31"/>
    </row>
    <row r="16" spans="1:25" s="35" customFormat="1" ht="15.75" x14ac:dyDescent="0.25">
      <c r="A16" s="385"/>
      <c r="B16" s="441"/>
      <c r="C16" s="30"/>
      <c r="D16" s="1007">
        <f>'سر برگ صفحات'!A12</f>
        <v>1399</v>
      </c>
      <c r="E16" s="1007"/>
      <c r="F16" s="1007"/>
      <c r="G16" s="1007"/>
      <c r="H16" s="1007"/>
      <c r="I16" s="1007"/>
      <c r="J16" s="1007"/>
      <c r="K16" s="1007"/>
      <c r="L16" s="1007"/>
      <c r="M16" s="1007"/>
      <c r="N16" s="1007"/>
      <c r="O16" s="30"/>
      <c r="P16" s="1007">
        <f>'سر برگ صفحات'!A11</f>
        <v>1398</v>
      </c>
      <c r="Q16" s="1007"/>
      <c r="R16" s="1007"/>
      <c r="S16" s="30"/>
      <c r="V16" s="34"/>
      <c r="W16" s="34"/>
    </row>
    <row r="17" spans="1:23" s="620" customFormat="1" ht="45" x14ac:dyDescent="0.25">
      <c r="A17" s="849"/>
      <c r="B17" s="850"/>
      <c r="C17" s="851"/>
      <c r="D17" s="411" t="s">
        <v>226</v>
      </c>
      <c r="E17" s="851"/>
      <c r="F17" s="411" t="s">
        <v>228</v>
      </c>
      <c r="G17" s="851"/>
      <c r="H17" s="411" t="s">
        <v>117</v>
      </c>
      <c r="I17" s="851"/>
      <c r="J17" s="411"/>
      <c r="K17" s="851"/>
      <c r="L17" s="411" t="s">
        <v>221</v>
      </c>
      <c r="M17" s="851"/>
      <c r="N17" s="411"/>
      <c r="O17" s="851"/>
      <c r="P17" s="411" t="s">
        <v>221</v>
      </c>
      <c r="Q17" s="851"/>
      <c r="R17" s="411" t="s">
        <v>227</v>
      </c>
      <c r="S17" s="851"/>
      <c r="V17" s="622"/>
      <c r="W17" s="622"/>
    </row>
    <row r="18" spans="1:23" x14ac:dyDescent="0.25">
      <c r="A18" s="1008"/>
      <c r="B18" s="1008"/>
      <c r="C18" s="31"/>
      <c r="D18" s="31"/>
      <c r="E18" s="31"/>
      <c r="F18" s="31"/>
      <c r="G18" s="31"/>
      <c r="H18" s="31"/>
      <c r="I18" s="31"/>
      <c r="J18" s="31"/>
      <c r="K18" s="31"/>
      <c r="L18" s="31"/>
      <c r="M18" s="31"/>
      <c r="N18" s="31"/>
      <c r="O18" s="31"/>
      <c r="P18" s="31"/>
      <c r="Q18" s="31"/>
      <c r="R18" s="31"/>
      <c r="S18" s="31"/>
    </row>
    <row r="19" spans="1:23" x14ac:dyDescent="0.25">
      <c r="A19" s="1009"/>
      <c r="B19" s="1009"/>
      <c r="C19" s="31"/>
      <c r="D19" s="31"/>
      <c r="E19" s="31"/>
      <c r="F19" s="31"/>
      <c r="G19" s="31"/>
      <c r="H19" s="31"/>
      <c r="I19" s="31"/>
      <c r="J19" s="31"/>
      <c r="K19" s="31"/>
      <c r="L19" s="31"/>
      <c r="M19" s="31"/>
      <c r="N19" s="31"/>
      <c r="O19" s="31"/>
      <c r="P19" s="31"/>
      <c r="Q19" s="31"/>
      <c r="R19" s="31"/>
      <c r="S19" s="31"/>
    </row>
    <row r="20" spans="1:23" x14ac:dyDescent="0.25">
      <c r="A20" s="1010"/>
      <c r="B20" s="1010"/>
      <c r="C20" s="31"/>
      <c r="D20" s="31"/>
      <c r="E20" s="31"/>
      <c r="F20" s="31"/>
      <c r="G20" s="31"/>
      <c r="H20" s="31"/>
      <c r="I20" s="31"/>
      <c r="J20" s="31"/>
      <c r="K20" s="31"/>
      <c r="L20" s="31"/>
      <c r="M20" s="31"/>
      <c r="N20" s="31"/>
      <c r="O20" s="31"/>
      <c r="P20" s="31"/>
      <c r="Q20" s="31"/>
      <c r="R20" s="31"/>
      <c r="S20" s="31"/>
    </row>
    <row r="21" spans="1:23" x14ac:dyDescent="0.25">
      <c r="A21" s="1010"/>
      <c r="B21" s="1010"/>
      <c r="C21" s="31"/>
      <c r="D21" s="31"/>
      <c r="E21" s="31"/>
      <c r="F21" s="31"/>
      <c r="G21" s="31"/>
      <c r="H21" s="31"/>
      <c r="I21" s="31"/>
      <c r="J21" s="31"/>
      <c r="K21" s="31"/>
      <c r="L21" s="31"/>
      <c r="M21" s="31"/>
      <c r="N21" s="31"/>
      <c r="O21" s="31"/>
      <c r="P21" s="31"/>
      <c r="Q21" s="31"/>
      <c r="R21" s="31"/>
      <c r="S21" s="31"/>
    </row>
    <row r="22" spans="1:23" ht="19.5" x14ac:dyDescent="0.25">
      <c r="A22" s="211"/>
      <c r="B22" s="839"/>
      <c r="C22" s="31"/>
      <c r="D22" s="31"/>
      <c r="E22" s="31"/>
      <c r="F22" s="31"/>
      <c r="G22" s="31"/>
      <c r="H22" s="31">
        <f>SUM(H20:H21)</f>
        <v>0</v>
      </c>
      <c r="I22" s="31"/>
      <c r="J22" s="31">
        <f>SUM(J20:J21)</f>
        <v>0</v>
      </c>
      <c r="K22" s="31"/>
      <c r="L22" s="31">
        <f>SUM(L20:L21)</f>
        <v>0</v>
      </c>
      <c r="M22" s="31"/>
      <c r="N22" s="31">
        <f>SUM(N20:N21)</f>
        <v>0</v>
      </c>
      <c r="O22" s="31"/>
      <c r="P22" s="31">
        <f>SUM(P20:P21)</f>
        <v>0</v>
      </c>
      <c r="Q22" s="31"/>
      <c r="R22" s="31">
        <f>SUM(R20:R21)</f>
        <v>0</v>
      </c>
      <c r="S22" s="31"/>
    </row>
    <row r="23" spans="1:23" s="108" customFormat="1" x14ac:dyDescent="0.25">
      <c r="A23" s="1008"/>
      <c r="B23" s="1008"/>
      <c r="C23" s="326"/>
      <c r="D23" s="326"/>
      <c r="E23" s="326"/>
      <c r="F23" s="326"/>
      <c r="G23" s="326"/>
      <c r="H23" s="326"/>
      <c r="I23" s="326"/>
      <c r="J23" s="326"/>
      <c r="K23" s="326"/>
      <c r="L23" s="326"/>
      <c r="M23" s="326"/>
      <c r="N23" s="326"/>
      <c r="O23" s="326"/>
      <c r="P23" s="326"/>
      <c r="Q23" s="326"/>
      <c r="R23" s="326"/>
      <c r="S23" s="326"/>
      <c r="V23" s="327"/>
      <c r="W23" s="327"/>
    </row>
    <row r="24" spans="1:23" x14ac:dyDescent="0.25">
      <c r="A24" s="1010"/>
      <c r="B24" s="1010"/>
      <c r="C24" s="31"/>
      <c r="D24" s="31"/>
      <c r="E24" s="31"/>
      <c r="F24" s="31"/>
      <c r="G24" s="31"/>
      <c r="H24" s="31"/>
      <c r="I24" s="31"/>
      <c r="J24" s="31"/>
      <c r="K24" s="31"/>
      <c r="L24" s="31"/>
      <c r="M24" s="31"/>
      <c r="N24" s="31"/>
      <c r="O24" s="31"/>
      <c r="P24" s="31"/>
      <c r="Q24" s="31"/>
      <c r="R24" s="31"/>
      <c r="S24" s="31"/>
    </row>
    <row r="25" spans="1:23" x14ac:dyDescent="0.25">
      <c r="A25" s="1010"/>
      <c r="B25" s="1010"/>
      <c r="C25" s="31"/>
      <c r="D25" s="31"/>
      <c r="E25" s="31"/>
      <c r="F25" s="31"/>
      <c r="G25" s="31"/>
      <c r="H25" s="31"/>
      <c r="I25" s="31"/>
      <c r="J25" s="31"/>
      <c r="K25" s="31"/>
      <c r="L25" s="31"/>
      <c r="M25" s="31"/>
      <c r="N25" s="31"/>
      <c r="O25" s="31"/>
      <c r="P25" s="31"/>
      <c r="Q25" s="31"/>
      <c r="R25" s="31"/>
      <c r="S25" s="31"/>
    </row>
    <row r="26" spans="1:23" ht="19.5" x14ac:dyDescent="0.25">
      <c r="A26" s="211"/>
      <c r="B26" s="36"/>
      <c r="C26" s="31"/>
      <c r="D26" s="31"/>
      <c r="E26" s="31"/>
      <c r="F26" s="31"/>
      <c r="G26" s="31"/>
      <c r="H26" s="852">
        <f>SUM(H24:H25)</f>
        <v>0</v>
      </c>
      <c r="I26" s="31"/>
      <c r="J26" s="852">
        <f>SUM(J24:J25)</f>
        <v>0</v>
      </c>
      <c r="K26" s="31"/>
      <c r="L26" s="852">
        <f>SUM(L24:L25)</f>
        <v>0</v>
      </c>
      <c r="M26" s="31"/>
      <c r="N26" s="852">
        <f>SUM(N24:N25)</f>
        <v>0</v>
      </c>
      <c r="O26" s="31"/>
      <c r="P26" s="852">
        <f>SUM(P24:P25)</f>
        <v>0</v>
      </c>
      <c r="Q26" s="31"/>
      <c r="R26" s="852">
        <f>SUM(R24:R25)</f>
        <v>0</v>
      </c>
      <c r="S26" s="31"/>
    </row>
    <row r="27" spans="1:23" ht="20.25" thickBot="1" x14ac:dyDescent="0.3">
      <c r="A27" s="211"/>
      <c r="B27" s="36"/>
      <c r="C27" s="31"/>
      <c r="D27" s="31"/>
      <c r="E27" s="31"/>
      <c r="F27" s="31"/>
      <c r="G27" s="31"/>
      <c r="H27" s="847">
        <f>H26+H22</f>
        <v>0</v>
      </c>
      <c r="I27" s="31"/>
      <c r="J27" s="847">
        <f>J26+J22</f>
        <v>0</v>
      </c>
      <c r="K27" s="31"/>
      <c r="L27" s="847">
        <f>L26+L22</f>
        <v>0</v>
      </c>
      <c r="M27" s="31"/>
      <c r="N27" s="847">
        <f>N26+N22</f>
        <v>0</v>
      </c>
      <c r="O27" s="31"/>
      <c r="P27" s="847">
        <f>P26+P22</f>
        <v>0</v>
      </c>
      <c r="Q27" s="31"/>
      <c r="R27" s="847">
        <f>R26+R22</f>
        <v>0</v>
      </c>
      <c r="S27" s="31"/>
    </row>
    <row r="28" spans="1:23" ht="20.25" thickTop="1" x14ac:dyDescent="0.25">
      <c r="A28" s="211"/>
      <c r="B28" s="839"/>
      <c r="C28" s="31"/>
      <c r="D28" s="31"/>
      <c r="E28" s="31"/>
      <c r="F28" s="31"/>
      <c r="G28" s="31"/>
      <c r="H28" s="31"/>
      <c r="I28" s="31"/>
      <c r="J28" s="31"/>
      <c r="K28" s="31"/>
      <c r="L28" s="31"/>
      <c r="M28" s="31"/>
      <c r="N28" s="31"/>
      <c r="O28" s="31"/>
      <c r="P28" s="31"/>
      <c r="Q28" s="31"/>
      <c r="R28" s="31"/>
      <c r="S28" s="31"/>
    </row>
    <row r="29" spans="1:23" ht="19.5" x14ac:dyDescent="0.25">
      <c r="A29" s="58"/>
      <c r="B29" s="292"/>
      <c r="J29" s="104"/>
      <c r="K29" s="104"/>
      <c r="L29" s="104"/>
      <c r="M29" s="104"/>
    </row>
    <row r="30" spans="1:23" s="106" customFormat="1" ht="19.5" x14ac:dyDescent="0.25">
      <c r="A30" s="107"/>
      <c r="B30" s="107"/>
      <c r="C30" s="107"/>
      <c r="D30" s="107"/>
      <c r="E30" s="107"/>
      <c r="F30" s="107"/>
      <c r="G30" s="107"/>
      <c r="H30" s="107"/>
      <c r="I30" s="107"/>
      <c r="J30" s="107"/>
      <c r="K30" s="107"/>
      <c r="L30" s="107"/>
      <c r="M30" s="107"/>
      <c r="N30" s="107"/>
      <c r="O30" s="107"/>
      <c r="P30" s="107"/>
      <c r="Q30" s="107"/>
      <c r="R30" s="107"/>
      <c r="S30" s="107"/>
      <c r="V30" s="107"/>
      <c r="W30" s="107"/>
    </row>
    <row r="31" spans="1:23" s="537" customFormat="1" ht="19.5" x14ac:dyDescent="0.25">
      <c r="A31" s="107"/>
      <c r="B31" s="107"/>
      <c r="C31" s="107"/>
      <c r="D31" s="107"/>
      <c r="E31" s="107"/>
      <c r="F31" s="107"/>
      <c r="G31" s="107"/>
      <c r="H31" s="107"/>
      <c r="I31" s="107"/>
      <c r="J31" s="107"/>
      <c r="K31" s="107"/>
      <c r="L31" s="107"/>
      <c r="M31" s="107"/>
      <c r="N31" s="107"/>
      <c r="O31" s="107"/>
      <c r="P31" s="107"/>
      <c r="Q31" s="107"/>
      <c r="R31" s="107"/>
      <c r="S31" s="107"/>
      <c r="V31" s="417"/>
      <c r="W31" s="417"/>
    </row>
    <row r="32" spans="1:23" ht="19.5" x14ac:dyDescent="0.25">
      <c r="A32" s="107"/>
      <c r="B32" s="107"/>
      <c r="C32" s="107"/>
      <c r="D32" s="107"/>
      <c r="E32" s="107"/>
      <c r="F32" s="107"/>
      <c r="G32" s="107"/>
      <c r="H32" s="107"/>
      <c r="I32" s="107"/>
      <c r="J32" s="107"/>
      <c r="K32" s="107"/>
      <c r="L32" s="107"/>
      <c r="M32" s="107"/>
      <c r="N32" s="107"/>
      <c r="O32" s="107"/>
      <c r="P32" s="107"/>
      <c r="Q32" s="107"/>
      <c r="R32" s="107"/>
      <c r="S32" s="107"/>
    </row>
    <row r="33" spans="1:23" ht="19.5" x14ac:dyDescent="0.25">
      <c r="A33" s="107"/>
      <c r="B33" s="107"/>
      <c r="C33" s="107"/>
      <c r="D33" s="107"/>
      <c r="E33" s="107"/>
      <c r="F33" s="107"/>
      <c r="G33" s="107"/>
      <c r="H33" s="107"/>
      <c r="I33" s="107"/>
      <c r="J33" s="107"/>
      <c r="K33" s="107"/>
      <c r="L33" s="107"/>
      <c r="M33" s="107"/>
      <c r="N33" s="107"/>
      <c r="O33" s="107"/>
      <c r="P33" s="107"/>
      <c r="Q33" s="107"/>
      <c r="R33" s="107"/>
      <c r="S33" s="107"/>
    </row>
    <row r="34" spans="1:23" ht="19.5" x14ac:dyDescent="0.25">
      <c r="A34" s="107"/>
      <c r="B34" s="107"/>
      <c r="C34" s="107"/>
      <c r="D34" s="107"/>
      <c r="E34" s="107"/>
      <c r="F34" s="107"/>
      <c r="G34" s="107"/>
      <c r="H34" s="107"/>
      <c r="I34" s="107"/>
      <c r="J34" s="107"/>
      <c r="K34" s="107"/>
      <c r="L34" s="107"/>
      <c r="M34" s="107"/>
      <c r="N34" s="107"/>
      <c r="O34" s="107"/>
      <c r="P34" s="107"/>
      <c r="Q34" s="107"/>
      <c r="R34" s="107"/>
      <c r="S34" s="107"/>
    </row>
    <row r="35" spans="1:23" ht="19.5" x14ac:dyDescent="0.25">
      <c r="A35" s="107"/>
      <c r="B35" s="107"/>
      <c r="C35" s="107"/>
      <c r="D35" s="107"/>
      <c r="E35" s="107"/>
      <c r="F35" s="107"/>
      <c r="G35" s="107"/>
      <c r="H35" s="107"/>
      <c r="I35" s="107"/>
      <c r="J35" s="107"/>
      <c r="K35" s="107"/>
      <c r="L35" s="107"/>
      <c r="M35" s="107"/>
      <c r="N35" s="107"/>
      <c r="O35" s="107"/>
      <c r="P35" s="107"/>
      <c r="Q35" s="107"/>
      <c r="R35" s="107"/>
      <c r="S35" s="107"/>
    </row>
    <row r="36" spans="1:23" ht="19.5" x14ac:dyDescent="0.25">
      <c r="A36" s="107"/>
      <c r="B36" s="107"/>
      <c r="C36" s="107"/>
      <c r="D36" s="107"/>
      <c r="E36" s="107"/>
      <c r="F36" s="107"/>
      <c r="G36" s="107"/>
      <c r="H36" s="107"/>
      <c r="I36" s="107"/>
      <c r="J36" s="107"/>
      <c r="K36" s="107"/>
      <c r="L36" s="107"/>
      <c r="M36" s="107"/>
      <c r="N36" s="107"/>
      <c r="O36" s="107"/>
      <c r="P36" s="107"/>
      <c r="Q36" s="107"/>
      <c r="R36" s="107"/>
      <c r="S36" s="107"/>
    </row>
    <row r="37" spans="1:23" ht="19.5" x14ac:dyDescent="0.25">
      <c r="A37" s="107"/>
      <c r="B37" s="107"/>
      <c r="C37" s="107"/>
      <c r="D37" s="107"/>
      <c r="E37" s="107"/>
      <c r="F37" s="107"/>
      <c r="G37" s="107"/>
      <c r="H37" s="107"/>
      <c r="I37" s="107"/>
      <c r="J37" s="107"/>
      <c r="K37" s="107"/>
      <c r="L37" s="107"/>
      <c r="M37" s="107"/>
      <c r="N37" s="107"/>
      <c r="O37" s="107"/>
      <c r="P37" s="107"/>
      <c r="Q37" s="107"/>
      <c r="R37" s="107"/>
      <c r="S37" s="107"/>
    </row>
    <row r="38" spans="1:23" ht="19.5" x14ac:dyDescent="0.25">
      <c r="A38" s="107"/>
      <c r="B38" s="107"/>
      <c r="C38" s="107"/>
      <c r="D38" s="107"/>
      <c r="E38" s="107"/>
      <c r="F38" s="107"/>
      <c r="G38" s="107"/>
      <c r="H38" s="107"/>
      <c r="I38" s="107"/>
      <c r="J38" s="107"/>
      <c r="K38" s="107"/>
      <c r="L38" s="107"/>
      <c r="M38" s="107"/>
      <c r="N38" s="107"/>
      <c r="O38" s="107"/>
      <c r="P38" s="107"/>
      <c r="Q38" s="107"/>
      <c r="R38" s="107"/>
      <c r="S38" s="107"/>
    </row>
    <row r="40" spans="1:23" x14ac:dyDescent="0.25">
      <c r="A40" s="886" t="s">
        <v>631</v>
      </c>
      <c r="B40" s="886"/>
      <c r="C40" s="886"/>
      <c r="D40" s="886"/>
      <c r="E40" s="886"/>
      <c r="F40" s="886"/>
      <c r="G40" s="886"/>
      <c r="H40" s="886"/>
      <c r="I40" s="886"/>
      <c r="J40" s="886"/>
      <c r="K40" s="886"/>
      <c r="L40" s="886"/>
      <c r="M40" s="886"/>
      <c r="N40" s="886"/>
      <c r="O40" s="886"/>
      <c r="P40" s="886"/>
      <c r="Q40" s="886"/>
      <c r="R40" s="886"/>
      <c r="S40" s="886"/>
      <c r="T40" s="886"/>
    </row>
    <row r="44" spans="1:23" x14ac:dyDescent="0.25">
      <c r="U44" s="105"/>
      <c r="W44" s="32"/>
    </row>
    <row r="45" spans="1:23" x14ac:dyDescent="0.25">
      <c r="U45" s="105"/>
      <c r="W45" s="32"/>
    </row>
    <row r="46" spans="1:23" x14ac:dyDescent="0.25">
      <c r="U46" s="105"/>
      <c r="W46" s="32"/>
    </row>
  </sheetData>
  <mergeCells count="16">
    <mergeCell ref="A40:T40"/>
    <mergeCell ref="A20:B20"/>
    <mergeCell ref="A21:B21"/>
    <mergeCell ref="A23:B23"/>
    <mergeCell ref="A24:B24"/>
    <mergeCell ref="A25:B25"/>
    <mergeCell ref="K15:O15"/>
    <mergeCell ref="D16:N16"/>
    <mergeCell ref="P16:R16"/>
    <mergeCell ref="A18:B18"/>
    <mergeCell ref="A19:B19"/>
    <mergeCell ref="A1:T1"/>
    <mergeCell ref="A2:T2"/>
    <mergeCell ref="A3:T3"/>
    <mergeCell ref="H5:L5"/>
    <mergeCell ref="B14:S14"/>
  </mergeCells>
  <pageMargins left="0.39370078740157483" right="0.95" top="0.39370078740157483" bottom="0.39370078740157483" header="0.31496062992125984" footer="0.31496062992125984"/>
  <pageSetup scale="94"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W43"/>
  <sheetViews>
    <sheetView rightToLeft="1" zoomScaleNormal="100" zoomScaleSheetLayoutView="93" workbookViewId="0">
      <selection activeCell="T19" sqref="T19"/>
    </sheetView>
  </sheetViews>
  <sheetFormatPr defaultColWidth="9" defaultRowHeight="15.75" x14ac:dyDescent="0.25"/>
  <cols>
    <col min="1" max="1" width="5" style="57" bestFit="1" customWidth="1"/>
    <col min="2" max="2" width="4" style="35" customWidth="1"/>
    <col min="3" max="3" width="0.7109375" style="35" customWidth="1"/>
    <col min="4" max="4" width="14.85546875" style="35" customWidth="1"/>
    <col min="5" max="6" width="0.7109375" style="35" customWidth="1"/>
    <col min="7" max="7" width="8.7109375" style="35" customWidth="1"/>
    <col min="8" max="8" width="0.7109375" style="35" customWidth="1"/>
    <col min="9" max="9" width="8.7109375" style="35" customWidth="1"/>
    <col min="10" max="10" width="0.7109375" style="35" customWidth="1"/>
    <col min="11" max="11" width="8.7109375" style="35" customWidth="1"/>
    <col min="12" max="12" width="0.7109375" style="35" customWidth="1"/>
    <col min="13" max="13" width="8.7109375" style="35" customWidth="1"/>
    <col min="14" max="14" width="0.7109375" style="35" customWidth="1"/>
    <col min="15" max="15" width="8.7109375" style="35" customWidth="1"/>
    <col min="16" max="16" width="0.7109375" style="35" customWidth="1"/>
    <col min="17" max="17" width="8.7109375" style="35" customWidth="1"/>
    <col min="18" max="18" width="0.7109375" style="35" customWidth="1"/>
    <col min="19" max="19" width="1.85546875" style="35" customWidth="1"/>
    <col min="20" max="20" width="11.7109375" style="34" customWidth="1"/>
    <col min="21" max="21" width="15.28515625" style="34" bestFit="1" customWidth="1"/>
    <col min="22" max="22" width="5" style="35" customWidth="1"/>
    <col min="23" max="23" width="10.28515625" style="35" bestFit="1" customWidth="1"/>
    <col min="24" max="24" width="5" style="35" customWidth="1"/>
    <col min="25" max="25" width="10.28515625" style="35" bestFit="1" customWidth="1"/>
    <col min="26" max="28" width="9" style="35"/>
    <col min="29" max="29" width="10.28515625" style="35" bestFit="1" customWidth="1"/>
    <col min="30" max="16384" width="9" style="35"/>
  </cols>
  <sheetData>
    <row r="1" spans="1:23" s="5" customFormat="1" ht="21" x14ac:dyDescent="0.4">
      <c r="A1" s="941" t="str">
        <f>'سر برگ صفحات'!A1</f>
        <v>شرکت صندوق پژوهش و فناوری غیر دولتی ....(سهامی خاص)</v>
      </c>
      <c r="B1" s="941"/>
      <c r="C1" s="941"/>
      <c r="D1" s="941"/>
      <c r="E1" s="941"/>
      <c r="F1" s="941"/>
      <c r="G1" s="941"/>
      <c r="H1" s="941"/>
      <c r="I1" s="941"/>
      <c r="J1" s="941"/>
      <c r="K1" s="941"/>
      <c r="L1" s="941"/>
      <c r="M1" s="941"/>
      <c r="N1" s="941"/>
      <c r="O1" s="941"/>
      <c r="P1" s="941"/>
      <c r="Q1" s="941"/>
      <c r="R1" s="941"/>
      <c r="S1" s="27"/>
      <c r="T1" s="28"/>
      <c r="U1" s="28"/>
      <c r="V1" s="27"/>
      <c r="W1" s="27"/>
    </row>
    <row r="2" spans="1:23" s="5" customFormat="1" ht="21" x14ac:dyDescent="0.4">
      <c r="A2" s="942" t="str">
        <f>'سر برگ صفحات'!A14</f>
        <v>يادداشتهاي توضيحي صورت هاي مالي</v>
      </c>
      <c r="B2" s="942"/>
      <c r="C2" s="942"/>
      <c r="D2" s="942"/>
      <c r="E2" s="942"/>
      <c r="F2" s="942"/>
      <c r="G2" s="942"/>
      <c r="H2" s="942"/>
      <c r="I2" s="942"/>
      <c r="J2" s="942"/>
      <c r="K2" s="942"/>
      <c r="L2" s="942"/>
      <c r="M2" s="942"/>
      <c r="N2" s="942"/>
      <c r="O2" s="942"/>
      <c r="P2" s="942"/>
      <c r="Q2" s="942"/>
      <c r="R2" s="942"/>
      <c r="S2" s="27"/>
      <c r="T2" s="28"/>
      <c r="U2" s="28"/>
      <c r="V2" s="27"/>
      <c r="W2" s="27"/>
    </row>
    <row r="3" spans="1:23" s="5" customFormat="1" ht="21" x14ac:dyDescent="0.4">
      <c r="A3" s="942" t="str">
        <f>'سر برگ صفحات'!A3</f>
        <v>سال مالي منتهی به .. اسفند …</v>
      </c>
      <c r="B3" s="942"/>
      <c r="C3" s="942"/>
      <c r="D3" s="942"/>
      <c r="E3" s="942"/>
      <c r="F3" s="942"/>
      <c r="G3" s="942"/>
      <c r="H3" s="942"/>
      <c r="I3" s="942"/>
      <c r="J3" s="942"/>
      <c r="K3" s="942"/>
      <c r="L3" s="942"/>
      <c r="M3" s="942"/>
      <c r="N3" s="942"/>
      <c r="O3" s="942"/>
      <c r="P3" s="942"/>
      <c r="Q3" s="942"/>
      <c r="R3" s="942"/>
      <c r="S3" s="27"/>
      <c r="T3" s="28"/>
      <c r="U3" s="28"/>
      <c r="V3" s="27"/>
      <c r="W3" s="27"/>
    </row>
    <row r="4" spans="1:23" s="32" customFormat="1" ht="19.5" x14ac:dyDescent="0.25">
      <c r="A4" s="58" t="s">
        <v>220</v>
      </c>
      <c r="B4" s="940" t="s">
        <v>240</v>
      </c>
      <c r="C4" s="940"/>
      <c r="D4" s="940"/>
      <c r="E4" s="940"/>
      <c r="F4" s="940"/>
      <c r="G4" s="940"/>
      <c r="I4" s="104"/>
      <c r="J4" s="104"/>
      <c r="K4" s="104"/>
      <c r="L4" s="104"/>
      <c r="T4" s="105"/>
      <c r="U4" s="105"/>
    </row>
    <row r="5" spans="1:23" x14ac:dyDescent="0.25">
      <c r="A5" s="333" t="s">
        <v>224</v>
      </c>
      <c r="B5" s="967" t="s">
        <v>247</v>
      </c>
      <c r="C5" s="967"/>
      <c r="D5" s="967"/>
      <c r="I5" s="26"/>
      <c r="J5" s="26"/>
      <c r="K5" s="26"/>
      <c r="L5" s="26"/>
    </row>
    <row r="6" spans="1:23" s="49" customFormat="1" ht="19.5" x14ac:dyDescent="0.5">
      <c r="A6" s="58"/>
      <c r="B6" s="83"/>
      <c r="C6" s="46"/>
      <c r="D6" s="46"/>
      <c r="E6" s="46"/>
      <c r="F6" s="46"/>
      <c r="G6" s="1004">
        <f>'سر برگ صفحات'!A12</f>
        <v>1399</v>
      </c>
      <c r="H6" s="1004"/>
      <c r="I6" s="1004"/>
      <c r="J6" s="1004"/>
      <c r="K6" s="1004"/>
      <c r="L6" s="1004"/>
      <c r="M6" s="1004"/>
      <c r="N6" s="1004"/>
      <c r="O6" s="1004"/>
      <c r="P6" s="59"/>
      <c r="Q6" s="296">
        <v>1397</v>
      </c>
      <c r="R6" s="46"/>
      <c r="S6" s="47"/>
      <c r="T6" s="48"/>
      <c r="U6" s="48"/>
      <c r="V6" s="47"/>
      <c r="W6" s="47"/>
    </row>
    <row r="7" spans="1:23" s="93" customFormat="1" x14ac:dyDescent="0.25">
      <c r="A7" s="91"/>
      <c r="B7" s="88"/>
      <c r="C7" s="88"/>
      <c r="D7" s="89"/>
      <c r="E7" s="89"/>
      <c r="F7" s="89"/>
      <c r="G7" s="626" t="s">
        <v>241</v>
      </c>
      <c r="H7" s="89"/>
      <c r="I7" s="626" t="s">
        <v>242</v>
      </c>
      <c r="J7" s="89"/>
      <c r="K7" s="626" t="s">
        <v>149</v>
      </c>
      <c r="L7" s="89"/>
      <c r="M7" s="627" t="s">
        <v>254</v>
      </c>
      <c r="N7" s="89"/>
      <c r="O7" s="626" t="s">
        <v>244</v>
      </c>
      <c r="P7" s="89"/>
      <c r="Q7" s="755" t="s">
        <v>244</v>
      </c>
      <c r="R7" s="88"/>
      <c r="T7" s="94"/>
      <c r="U7" s="94"/>
    </row>
    <row r="8" spans="1:23" s="412" customFormat="1" ht="14.25" x14ac:dyDescent="0.25">
      <c r="A8" s="549"/>
      <c r="C8" s="625"/>
      <c r="G8" s="543" t="s">
        <v>68</v>
      </c>
      <c r="I8" s="543" t="s">
        <v>68</v>
      </c>
      <c r="K8" s="543" t="s">
        <v>68</v>
      </c>
      <c r="M8" s="543" t="s">
        <v>68</v>
      </c>
      <c r="O8" s="543" t="s">
        <v>68</v>
      </c>
      <c r="Q8" s="756" t="s">
        <v>68</v>
      </c>
      <c r="T8" s="418"/>
      <c r="U8" s="418"/>
    </row>
    <row r="9" spans="1:23" ht="19.5" x14ac:dyDescent="0.25">
      <c r="B9" s="940" t="s">
        <v>245</v>
      </c>
      <c r="C9" s="940"/>
      <c r="D9" s="940"/>
      <c r="G9" s="26"/>
      <c r="H9" s="26"/>
      <c r="I9" s="26"/>
      <c r="L9" s="86"/>
      <c r="N9" s="26"/>
      <c r="O9" s="26"/>
      <c r="P9" s="26"/>
      <c r="Q9" s="26"/>
    </row>
    <row r="10" spans="1:23" ht="19.5" x14ac:dyDescent="0.25">
      <c r="B10" s="940" t="s">
        <v>246</v>
      </c>
      <c r="C10" s="940"/>
      <c r="D10" s="940"/>
      <c r="K10" s="26"/>
      <c r="L10" s="26"/>
    </row>
    <row r="11" spans="1:23" x14ac:dyDescent="0.25">
      <c r="D11" s="35" t="s">
        <v>112</v>
      </c>
    </row>
    <row r="12" spans="1:23" x14ac:dyDescent="0.25">
      <c r="D12" s="35" t="s">
        <v>113</v>
      </c>
      <c r="G12" s="64"/>
      <c r="I12" s="64"/>
      <c r="K12" s="64"/>
      <c r="M12" s="64"/>
      <c r="O12" s="64"/>
      <c r="Q12" s="64"/>
    </row>
    <row r="13" spans="1:23" x14ac:dyDescent="0.25">
      <c r="G13" s="64">
        <f>G12+G11</f>
        <v>0</v>
      </c>
      <c r="I13" s="64">
        <f>I12+I11</f>
        <v>0</v>
      </c>
      <c r="K13" s="64">
        <f>K12+K11</f>
        <v>0</v>
      </c>
      <c r="M13" s="64">
        <f>M12+M11</f>
        <v>0</v>
      </c>
      <c r="O13" s="64">
        <f>O12+O11</f>
        <v>0</v>
      </c>
      <c r="Q13" s="64">
        <f>Q12+Q11</f>
        <v>0</v>
      </c>
    </row>
    <row r="14" spans="1:23" ht="19.5" x14ac:dyDescent="0.25">
      <c r="B14" s="940" t="s">
        <v>248</v>
      </c>
      <c r="C14" s="940"/>
      <c r="D14" s="940"/>
    </row>
    <row r="15" spans="1:23" x14ac:dyDescent="0.25">
      <c r="D15" s="35" t="s">
        <v>112</v>
      </c>
    </row>
    <row r="16" spans="1:23" x14ac:dyDescent="0.25">
      <c r="D16" s="35" t="s">
        <v>113</v>
      </c>
      <c r="G16" s="26"/>
      <c r="I16" s="26"/>
      <c r="K16" s="26"/>
      <c r="M16" s="26"/>
      <c r="O16" s="26"/>
      <c r="Q16" s="26"/>
      <c r="V16" s="73"/>
    </row>
    <row r="17" spans="2:21" x14ac:dyDescent="0.25">
      <c r="G17" s="73">
        <f>G16+G15</f>
        <v>0</v>
      </c>
      <c r="I17" s="73">
        <f>I16+I15</f>
        <v>0</v>
      </c>
      <c r="K17" s="73">
        <f>K16+K15</f>
        <v>0</v>
      </c>
      <c r="M17" s="73">
        <f>M16+M15</f>
        <v>0</v>
      </c>
      <c r="O17" s="73">
        <f>O16+O15</f>
        <v>0</v>
      </c>
      <c r="Q17" s="73">
        <f>Q16+Q15</f>
        <v>0</v>
      </c>
    </row>
    <row r="18" spans="2:21" x14ac:dyDescent="0.25">
      <c r="G18" s="64">
        <f>G17+G13</f>
        <v>0</v>
      </c>
      <c r="I18" s="64">
        <f>I17+I13</f>
        <v>0</v>
      </c>
      <c r="K18" s="64">
        <f>K17+K13</f>
        <v>0</v>
      </c>
      <c r="M18" s="64">
        <f>M17+M13</f>
        <v>0</v>
      </c>
      <c r="O18" s="64">
        <f>O17+O13</f>
        <v>0</v>
      </c>
      <c r="Q18" s="64">
        <f>Q17+Q13</f>
        <v>0</v>
      </c>
    </row>
    <row r="19" spans="2:21" ht="19.5" x14ac:dyDescent="0.25">
      <c r="B19" s="940" t="s">
        <v>249</v>
      </c>
      <c r="C19" s="940"/>
      <c r="D19" s="940"/>
    </row>
    <row r="20" spans="2:21" ht="19.5" x14ac:dyDescent="0.25">
      <c r="B20" s="940" t="s">
        <v>246</v>
      </c>
      <c r="C20" s="940"/>
      <c r="D20" s="940"/>
    </row>
    <row r="21" spans="2:21" x14ac:dyDescent="0.25">
      <c r="D21" s="35" t="s">
        <v>112</v>
      </c>
    </row>
    <row r="22" spans="2:21" x14ac:dyDescent="0.25">
      <c r="D22" s="35" t="s">
        <v>163</v>
      </c>
      <c r="G22" s="64"/>
      <c r="I22" s="64"/>
      <c r="K22" s="64"/>
      <c r="M22" s="64"/>
      <c r="O22" s="64"/>
      <c r="Q22" s="64"/>
    </row>
    <row r="23" spans="2:21" x14ac:dyDescent="0.25">
      <c r="G23" s="64">
        <f>G22+G21</f>
        <v>0</v>
      </c>
      <c r="I23" s="64">
        <f>I22+I21</f>
        <v>0</v>
      </c>
      <c r="K23" s="64">
        <f>K22+K21</f>
        <v>0</v>
      </c>
      <c r="M23" s="64">
        <f>M22+M21</f>
        <v>0</v>
      </c>
      <c r="O23" s="64">
        <f>O22+O21</f>
        <v>0</v>
      </c>
      <c r="Q23" s="64">
        <f>Q22+Q21</f>
        <v>0</v>
      </c>
    </row>
    <row r="25" spans="2:21" ht="19.5" x14ac:dyDescent="0.25">
      <c r="B25" s="940" t="s">
        <v>248</v>
      </c>
      <c r="C25" s="940"/>
      <c r="D25" s="940"/>
    </row>
    <row r="26" spans="2:21" x14ac:dyDescent="0.25">
      <c r="D26" s="35" t="s">
        <v>112</v>
      </c>
      <c r="U26" s="711"/>
    </row>
    <row r="27" spans="2:21" x14ac:dyDescent="0.25">
      <c r="D27" s="53" t="s">
        <v>250</v>
      </c>
    </row>
    <row r="28" spans="2:21" x14ac:dyDescent="0.25">
      <c r="D28" s="35" t="s">
        <v>251</v>
      </c>
    </row>
    <row r="29" spans="2:21" x14ac:dyDescent="0.25">
      <c r="D29" s="35" t="s">
        <v>252</v>
      </c>
    </row>
    <row r="30" spans="2:21" x14ac:dyDescent="0.25">
      <c r="D30" s="35" t="s">
        <v>253</v>
      </c>
      <c r="G30" s="64"/>
      <c r="I30" s="64"/>
      <c r="K30" s="64"/>
      <c r="M30" s="64"/>
      <c r="O30" s="64"/>
      <c r="Q30" s="64"/>
    </row>
    <row r="31" spans="2:21" x14ac:dyDescent="0.25">
      <c r="G31" s="26">
        <f>SUM(G26:G30)</f>
        <v>0</v>
      </c>
      <c r="I31" s="26">
        <f>SUM(I26:I30)</f>
        <v>0</v>
      </c>
      <c r="K31" s="26">
        <f>SUM(K26:K30)</f>
        <v>0</v>
      </c>
      <c r="M31" s="26">
        <f>SUM(M26:M30)</f>
        <v>0</v>
      </c>
      <c r="O31" s="26">
        <f>SUM(O26:O30)</f>
        <v>0</v>
      </c>
      <c r="Q31" s="26">
        <f>Q30+Q29+Q28+Q27+Q26</f>
        <v>0</v>
      </c>
    </row>
    <row r="32" spans="2:21" x14ac:dyDescent="0.25">
      <c r="G32" s="73">
        <f>G31+G23</f>
        <v>0</v>
      </c>
      <c r="I32" s="73">
        <f>I31+I23</f>
        <v>0</v>
      </c>
      <c r="K32" s="73">
        <f>K31+K23</f>
        <v>0</v>
      </c>
      <c r="M32" s="73">
        <f>M31+M23</f>
        <v>0</v>
      </c>
      <c r="O32" s="73">
        <f>O31+O23</f>
        <v>0</v>
      </c>
      <c r="Q32" s="73">
        <f>Q31+Q23</f>
        <v>0</v>
      </c>
    </row>
    <row r="33" spans="1:18" ht="16.5" thickBot="1" x14ac:dyDescent="0.3">
      <c r="G33" s="103">
        <f>G32+G18</f>
        <v>0</v>
      </c>
      <c r="I33" s="103">
        <f>I32+I18</f>
        <v>0</v>
      </c>
      <c r="K33" s="103">
        <f>K32+K18</f>
        <v>0</v>
      </c>
      <c r="M33" s="103">
        <f>M32+M18</f>
        <v>0</v>
      </c>
      <c r="O33" s="103">
        <f>O32+O18</f>
        <v>0</v>
      </c>
      <c r="Q33" s="103">
        <f>Q32+Q18</f>
        <v>0</v>
      </c>
    </row>
    <row r="34" spans="1:18" ht="16.5" thickTop="1" x14ac:dyDescent="0.25"/>
    <row r="43" spans="1:18" x14ac:dyDescent="0.25">
      <c r="A43" s="957" t="s">
        <v>633</v>
      </c>
      <c r="B43" s="957"/>
      <c r="C43" s="957"/>
      <c r="D43" s="957"/>
      <c r="E43" s="957"/>
      <c r="F43" s="957"/>
      <c r="G43" s="957"/>
      <c r="H43" s="957"/>
      <c r="I43" s="957"/>
      <c r="J43" s="957"/>
      <c r="K43" s="957"/>
      <c r="L43" s="957"/>
      <c r="M43" s="957"/>
      <c r="N43" s="957"/>
      <c r="O43" s="957"/>
      <c r="P43" s="957"/>
      <c r="Q43" s="957"/>
      <c r="R43" s="957"/>
    </row>
  </sheetData>
  <mergeCells count="13">
    <mergeCell ref="B4:G4"/>
    <mergeCell ref="A43:R43"/>
    <mergeCell ref="A1:R1"/>
    <mergeCell ref="A2:R2"/>
    <mergeCell ref="A3:R3"/>
    <mergeCell ref="G6:O6"/>
    <mergeCell ref="B25:D25"/>
    <mergeCell ref="B19:D19"/>
    <mergeCell ref="B20:D20"/>
    <mergeCell ref="B14:D14"/>
    <mergeCell ref="B10:D10"/>
    <mergeCell ref="B5:D5"/>
    <mergeCell ref="B9:D9"/>
  </mergeCells>
  <pageMargins left="0.39370078740157483" right="0.78740157480314965" top="0.39370078740157483" bottom="0.39370078740157483" header="0.31496062992125984" footer="0.31496062992125984"/>
  <pageSetup scale="9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S42"/>
  <sheetViews>
    <sheetView rightToLeft="1" topLeftCell="A4" zoomScaleNormal="100" zoomScaleSheetLayoutView="100" workbookViewId="0">
      <selection activeCell="AB21" sqref="AB21"/>
    </sheetView>
  </sheetViews>
  <sheetFormatPr defaultColWidth="4.85546875" defaultRowHeight="15.75" x14ac:dyDescent="0.25"/>
  <cols>
    <col min="1" max="1" width="5.28515625" style="57" bestFit="1" customWidth="1"/>
    <col min="2" max="2" width="5.28515625" style="35" customWidth="1"/>
    <col min="3" max="3" width="0.7109375" style="35" customWidth="1"/>
    <col min="4" max="4" width="15.85546875" style="35" customWidth="1"/>
    <col min="5" max="6" width="0.7109375" style="35" customWidth="1"/>
    <col min="7" max="7" width="11.7109375" style="35" customWidth="1"/>
    <col min="8" max="8" width="0.7109375" style="35" customWidth="1"/>
    <col min="9" max="9" width="10.42578125" style="35" customWidth="1"/>
    <col min="10" max="10" width="0.7109375" style="35" customWidth="1"/>
    <col min="11" max="11" width="10.42578125" style="35" customWidth="1"/>
    <col min="12" max="12" width="0.7109375" style="35" customWidth="1"/>
    <col min="13" max="13" width="10.42578125" style="35" customWidth="1"/>
    <col min="14" max="14" width="0.7109375" style="35" customWidth="1"/>
    <col min="15" max="15" width="1.85546875" style="35" customWidth="1"/>
    <col min="16" max="16" width="11.7109375" style="34" customWidth="1"/>
    <col min="17" max="17" width="15.28515625" style="34" bestFit="1" customWidth="1"/>
    <col min="18" max="18" width="5" style="35" customWidth="1"/>
    <col min="19" max="19" width="10.28515625" style="35" bestFit="1" customWidth="1"/>
    <col min="20" max="20" width="5" style="35" customWidth="1"/>
    <col min="21" max="21" width="10.28515625" style="35" bestFit="1" customWidth="1"/>
    <col min="22" max="24" width="9" style="35" customWidth="1"/>
    <col min="25" max="25" width="10.28515625" style="35" bestFit="1" customWidth="1"/>
    <col min="26" max="254" width="9" style="35" customWidth="1"/>
    <col min="255" max="255" width="3.7109375" style="35" customWidth="1"/>
    <col min="256" max="16384" width="4.85546875" style="35"/>
  </cols>
  <sheetData>
    <row r="1" spans="1:19" s="5" customFormat="1" ht="21" x14ac:dyDescent="0.4">
      <c r="A1" s="941" t="str">
        <f>'سر برگ صفحات'!A1</f>
        <v>شرکت صندوق پژوهش و فناوری غیر دولتی ....(سهامی خاص)</v>
      </c>
      <c r="B1" s="941"/>
      <c r="C1" s="941"/>
      <c r="D1" s="941"/>
      <c r="E1" s="941"/>
      <c r="F1" s="941"/>
      <c r="G1" s="941"/>
      <c r="H1" s="941"/>
      <c r="I1" s="941"/>
      <c r="J1" s="941"/>
      <c r="K1" s="941"/>
      <c r="L1" s="941"/>
      <c r="M1" s="941"/>
      <c r="N1" s="941"/>
      <c r="O1" s="27"/>
      <c r="P1" s="28"/>
      <c r="Q1" s="28"/>
      <c r="R1" s="27"/>
      <c r="S1" s="27"/>
    </row>
    <row r="2" spans="1:19" s="5" customFormat="1" ht="21" x14ac:dyDescent="0.4">
      <c r="A2" s="942" t="str">
        <f>'سر برگ صفحات'!A14</f>
        <v>يادداشتهاي توضيحي صورت هاي مالي</v>
      </c>
      <c r="B2" s="942"/>
      <c r="C2" s="942"/>
      <c r="D2" s="942"/>
      <c r="E2" s="942"/>
      <c r="F2" s="942"/>
      <c r="G2" s="942"/>
      <c r="H2" s="942"/>
      <c r="I2" s="942"/>
      <c r="J2" s="942"/>
      <c r="K2" s="942"/>
      <c r="L2" s="942"/>
      <c r="M2" s="942"/>
      <c r="N2" s="942"/>
      <c r="O2" s="27"/>
      <c r="P2" s="28"/>
      <c r="Q2" s="28"/>
      <c r="R2" s="27"/>
      <c r="S2" s="27"/>
    </row>
    <row r="3" spans="1:19" s="5" customFormat="1" ht="21" x14ac:dyDescent="0.4">
      <c r="A3" s="942" t="str">
        <f>'سر برگ صفحات'!A3</f>
        <v>سال مالي منتهی به .. اسفند …</v>
      </c>
      <c r="B3" s="942"/>
      <c r="C3" s="942"/>
      <c r="D3" s="942"/>
      <c r="E3" s="942"/>
      <c r="F3" s="942"/>
      <c r="G3" s="942"/>
      <c r="H3" s="942"/>
      <c r="I3" s="942"/>
      <c r="J3" s="942"/>
      <c r="K3" s="942"/>
      <c r="L3" s="942"/>
      <c r="M3" s="942"/>
      <c r="N3" s="942"/>
      <c r="O3" s="27"/>
      <c r="P3" s="28"/>
      <c r="Q3" s="28"/>
      <c r="R3" s="27"/>
      <c r="S3" s="27"/>
    </row>
    <row r="4" spans="1:19" x14ac:dyDescent="0.25">
      <c r="A4" s="333" t="s">
        <v>255</v>
      </c>
      <c r="B4" s="682" t="s">
        <v>744</v>
      </c>
      <c r="I4" s="26"/>
      <c r="J4" s="26"/>
      <c r="K4" s="26"/>
      <c r="L4" s="26"/>
    </row>
    <row r="5" spans="1:19" s="49" customFormat="1" ht="19.5" x14ac:dyDescent="0.5">
      <c r="A5" s="58"/>
      <c r="B5" s="83"/>
      <c r="C5" s="46"/>
      <c r="D5" s="46"/>
      <c r="E5" s="46"/>
      <c r="F5" s="46"/>
      <c r="G5" s="1004">
        <f>'سر برگ صفحات'!A12</f>
        <v>1399</v>
      </c>
      <c r="H5" s="1004"/>
      <c r="I5" s="1004"/>
      <c r="J5" s="1004"/>
      <c r="K5" s="1004"/>
      <c r="L5" s="59"/>
      <c r="M5" s="96">
        <f>'سر برگ صفحات'!A11</f>
        <v>1398</v>
      </c>
      <c r="N5" s="46"/>
      <c r="O5" s="47"/>
      <c r="P5" s="48"/>
      <c r="Q5" s="48"/>
      <c r="R5" s="47"/>
      <c r="S5" s="47"/>
    </row>
    <row r="6" spans="1:19" s="538" customFormat="1" ht="15" x14ac:dyDescent="0.25">
      <c r="A6" s="542"/>
      <c r="B6" s="435"/>
      <c r="C6" s="435"/>
      <c r="D6" s="438"/>
      <c r="E6" s="438"/>
      <c r="F6" s="438"/>
      <c r="G6" s="628" t="s">
        <v>108</v>
      </c>
      <c r="H6" s="438"/>
      <c r="I6" s="628" t="s">
        <v>243</v>
      </c>
      <c r="J6" s="438"/>
      <c r="K6" s="628" t="s">
        <v>244</v>
      </c>
      <c r="L6" s="438"/>
      <c r="M6" s="629" t="s">
        <v>244</v>
      </c>
      <c r="N6" s="435"/>
      <c r="P6" s="539"/>
      <c r="Q6" s="539"/>
    </row>
    <row r="7" spans="1:19" s="412" customFormat="1" ht="14.25" x14ac:dyDescent="0.25">
      <c r="A7" s="549"/>
      <c r="C7" s="625"/>
      <c r="G7" s="543" t="s">
        <v>68</v>
      </c>
      <c r="I7" s="543" t="s">
        <v>68</v>
      </c>
      <c r="K7" s="543" t="s">
        <v>68</v>
      </c>
      <c r="M7" s="543" t="s">
        <v>68</v>
      </c>
      <c r="P7" s="418"/>
      <c r="Q7" s="418"/>
    </row>
    <row r="8" spans="1:19" x14ac:dyDescent="0.25">
      <c r="B8" s="967" t="s">
        <v>245</v>
      </c>
      <c r="C8" s="967"/>
      <c r="D8" s="967"/>
      <c r="G8" s="26"/>
      <c r="H8" s="26"/>
      <c r="I8" s="26"/>
      <c r="L8" s="86"/>
    </row>
    <row r="9" spans="1:19" x14ac:dyDescent="0.25">
      <c r="B9" s="967" t="s">
        <v>246</v>
      </c>
      <c r="C9" s="967"/>
      <c r="D9" s="967"/>
      <c r="K9" s="26"/>
      <c r="L9" s="26"/>
    </row>
    <row r="10" spans="1:19" x14ac:dyDescent="0.25">
      <c r="D10" s="35" t="s">
        <v>112</v>
      </c>
    </row>
    <row r="11" spans="1:19" x14ac:dyDescent="0.25">
      <c r="D11" s="35" t="s">
        <v>113</v>
      </c>
      <c r="G11" s="64"/>
      <c r="I11" s="64"/>
      <c r="K11" s="64"/>
      <c r="M11" s="64"/>
    </row>
    <row r="12" spans="1:19" x14ac:dyDescent="0.25">
      <c r="G12" s="64">
        <f>G11+G10</f>
        <v>0</v>
      </c>
      <c r="I12" s="64">
        <f>I11+I10</f>
        <v>0</v>
      </c>
      <c r="K12" s="64">
        <f>K11+K10</f>
        <v>0</v>
      </c>
      <c r="M12" s="64">
        <f>M11+M10</f>
        <v>0</v>
      </c>
    </row>
    <row r="13" spans="1:19" x14ac:dyDescent="0.25">
      <c r="B13" s="967" t="s">
        <v>248</v>
      </c>
      <c r="C13" s="967"/>
      <c r="D13" s="967"/>
    </row>
    <row r="14" spans="1:19" x14ac:dyDescent="0.25">
      <c r="D14" s="35" t="s">
        <v>112</v>
      </c>
    </row>
    <row r="15" spans="1:19" x14ac:dyDescent="0.25">
      <c r="D15" s="35" t="s">
        <v>113</v>
      </c>
      <c r="G15" s="26"/>
      <c r="I15" s="26"/>
      <c r="K15" s="26"/>
      <c r="M15" s="26"/>
    </row>
    <row r="16" spans="1:19" x14ac:dyDescent="0.25">
      <c r="G16" s="73">
        <f>G15+G14</f>
        <v>0</v>
      </c>
      <c r="I16" s="73">
        <f>I15+I14</f>
        <v>0</v>
      </c>
      <c r="K16" s="73">
        <f>K15+K14</f>
        <v>0</v>
      </c>
      <c r="M16" s="73">
        <f>M15+M14</f>
        <v>0</v>
      </c>
    </row>
    <row r="17" spans="2:13" x14ac:dyDescent="0.25">
      <c r="G17" s="64">
        <f>G16+G12</f>
        <v>0</v>
      </c>
      <c r="I17" s="64">
        <f>I16+I12</f>
        <v>0</v>
      </c>
      <c r="K17" s="64">
        <f>K16+K12</f>
        <v>0</v>
      </c>
      <c r="M17" s="64">
        <f>M16+M12</f>
        <v>0</v>
      </c>
    </row>
    <row r="18" spans="2:13" x14ac:dyDescent="0.25">
      <c r="B18" s="967" t="s">
        <v>249</v>
      </c>
      <c r="C18" s="967"/>
      <c r="D18" s="967"/>
    </row>
    <row r="19" spans="2:13" x14ac:dyDescent="0.25">
      <c r="B19" s="967" t="s">
        <v>246</v>
      </c>
      <c r="C19" s="967"/>
      <c r="D19" s="967"/>
    </row>
    <row r="20" spans="2:13" x14ac:dyDescent="0.25">
      <c r="D20" s="35" t="s">
        <v>112</v>
      </c>
    </row>
    <row r="21" spans="2:13" x14ac:dyDescent="0.25">
      <c r="D21" s="35" t="s">
        <v>163</v>
      </c>
      <c r="G21" s="64"/>
      <c r="I21" s="64"/>
      <c r="K21" s="64"/>
      <c r="M21" s="64"/>
    </row>
    <row r="22" spans="2:13" x14ac:dyDescent="0.25">
      <c r="G22" s="64">
        <f>G21+G20</f>
        <v>0</v>
      </c>
      <c r="I22" s="64">
        <f>I21+I20</f>
        <v>0</v>
      </c>
      <c r="K22" s="64">
        <f>K21+K20</f>
        <v>0</v>
      </c>
      <c r="M22" s="64">
        <f>M21+M20</f>
        <v>0</v>
      </c>
    </row>
    <row r="24" spans="2:13" x14ac:dyDescent="0.25">
      <c r="B24" s="967" t="s">
        <v>248</v>
      </c>
      <c r="C24" s="967"/>
      <c r="D24" s="967"/>
    </row>
    <row r="25" spans="2:13" x14ac:dyDescent="0.25">
      <c r="D25" s="35" t="s">
        <v>112</v>
      </c>
    </row>
    <row r="26" spans="2:13" x14ac:dyDescent="0.25">
      <c r="D26" s="53" t="s">
        <v>250</v>
      </c>
    </row>
    <row r="27" spans="2:13" x14ac:dyDescent="0.25">
      <c r="D27" s="35" t="s">
        <v>253</v>
      </c>
      <c r="G27" s="64"/>
      <c r="I27" s="64"/>
      <c r="K27" s="64"/>
      <c r="M27" s="64"/>
    </row>
    <row r="28" spans="2:13" x14ac:dyDescent="0.25">
      <c r="G28" s="64">
        <f>G27+G26+G25</f>
        <v>0</v>
      </c>
      <c r="I28" s="64">
        <f>I27+I26+I25</f>
        <v>0</v>
      </c>
      <c r="K28" s="64">
        <f>K27+K26+K25</f>
        <v>0</v>
      </c>
      <c r="M28" s="64">
        <f>M27+M26+M25</f>
        <v>0</v>
      </c>
    </row>
    <row r="29" spans="2:13" x14ac:dyDescent="0.25">
      <c r="G29" s="73">
        <f>G28+G22</f>
        <v>0</v>
      </c>
      <c r="I29" s="73">
        <f>I28+I22</f>
        <v>0</v>
      </c>
      <c r="K29" s="73">
        <f>K28+K22</f>
        <v>0</v>
      </c>
      <c r="M29" s="73">
        <f>M28+M22</f>
        <v>0</v>
      </c>
    </row>
    <row r="30" spans="2:13" ht="16.5" thickBot="1" x14ac:dyDescent="0.3">
      <c r="G30" s="103">
        <f>G29+G17</f>
        <v>0</v>
      </c>
      <c r="I30" s="103">
        <f>I29+I17</f>
        <v>0</v>
      </c>
      <c r="K30" s="103">
        <f>K29+K17</f>
        <v>0</v>
      </c>
      <c r="M30" s="103">
        <f>M29+M17</f>
        <v>0</v>
      </c>
    </row>
    <row r="31" spans="2:13" ht="16.5" thickTop="1" x14ac:dyDescent="0.25"/>
    <row r="33" spans="1:17" s="32" customFormat="1" ht="19.5" x14ac:dyDescent="0.25">
      <c r="A33" s="58" t="s">
        <v>256</v>
      </c>
      <c r="B33" s="1011" t="s">
        <v>675</v>
      </c>
      <c r="C33" s="1011"/>
      <c r="D33" s="1011"/>
      <c r="E33" s="1011"/>
      <c r="F33" s="1011"/>
      <c r="G33" s="1011"/>
      <c r="H33" s="1011"/>
      <c r="I33" s="1011"/>
      <c r="J33" s="1011"/>
      <c r="K33" s="1011"/>
      <c r="L33" s="1011"/>
      <c r="M33" s="1011"/>
      <c r="N33" s="1011"/>
      <c r="P33" s="105"/>
      <c r="Q33" s="105"/>
    </row>
    <row r="34" spans="1:17" s="32" customFormat="1" ht="19.5" x14ac:dyDescent="0.25">
      <c r="A34" s="58"/>
      <c r="B34" s="1011"/>
      <c r="C34" s="1011"/>
      <c r="D34" s="1011"/>
      <c r="E34" s="1011"/>
      <c r="F34" s="1011"/>
      <c r="G34" s="1011"/>
      <c r="H34" s="1011"/>
      <c r="I34" s="1011"/>
      <c r="J34" s="1011"/>
      <c r="K34" s="1011"/>
      <c r="L34" s="1011"/>
      <c r="M34" s="1011"/>
      <c r="N34" s="1011"/>
      <c r="P34" s="105"/>
      <c r="Q34" s="105"/>
    </row>
    <row r="35" spans="1:17" s="32" customFormat="1" ht="19.5" x14ac:dyDescent="0.25">
      <c r="A35" s="58"/>
      <c r="B35" s="1012" t="s">
        <v>745</v>
      </c>
      <c r="C35" s="1012"/>
      <c r="D35" s="1012"/>
      <c r="E35" s="1012"/>
      <c r="F35" s="1012"/>
      <c r="G35" s="1012"/>
      <c r="H35" s="1012"/>
      <c r="I35" s="1012"/>
      <c r="J35" s="1012"/>
      <c r="K35" s="1012"/>
      <c r="L35" s="1012"/>
      <c r="M35" s="1012"/>
      <c r="N35" s="1012"/>
      <c r="P35" s="105"/>
      <c r="Q35" s="105"/>
    </row>
    <row r="36" spans="1:17" s="32" customFormat="1" ht="19.5" x14ac:dyDescent="0.25">
      <c r="A36" s="58"/>
      <c r="B36" s="1012"/>
      <c r="C36" s="1012"/>
      <c r="D36" s="1012"/>
      <c r="E36" s="1012"/>
      <c r="F36" s="1012"/>
      <c r="G36" s="1012"/>
      <c r="H36" s="1012"/>
      <c r="I36" s="1012"/>
      <c r="J36" s="1012"/>
      <c r="K36" s="1012"/>
      <c r="L36" s="1012"/>
      <c r="M36" s="1012"/>
      <c r="N36" s="1012"/>
      <c r="P36" s="105"/>
      <c r="Q36" s="105"/>
    </row>
    <row r="37" spans="1:17" s="32" customFormat="1" ht="19.5" x14ac:dyDescent="0.25">
      <c r="A37" s="58"/>
      <c r="B37" s="1012"/>
      <c r="C37" s="1012"/>
      <c r="D37" s="1012"/>
      <c r="E37" s="1012"/>
      <c r="F37" s="1012"/>
      <c r="G37" s="1012"/>
      <c r="H37" s="1012"/>
      <c r="I37" s="1012"/>
      <c r="J37" s="1012"/>
      <c r="K37" s="1012"/>
      <c r="L37" s="1012"/>
      <c r="M37" s="1012"/>
      <c r="N37" s="1012"/>
      <c r="P37" s="105"/>
      <c r="Q37" s="105"/>
    </row>
    <row r="38" spans="1:17" s="32" customFormat="1" ht="19.5" x14ac:dyDescent="0.25">
      <c r="A38" s="58"/>
      <c r="B38" s="1012"/>
      <c r="C38" s="1012"/>
      <c r="D38" s="1012"/>
      <c r="E38" s="1012"/>
      <c r="F38" s="1012"/>
      <c r="G38" s="1012"/>
      <c r="H38" s="1012"/>
      <c r="I38" s="1012"/>
      <c r="J38" s="1012"/>
      <c r="K38" s="1012"/>
      <c r="L38" s="1012"/>
      <c r="M38" s="1012"/>
      <c r="N38" s="1012"/>
      <c r="P38" s="105"/>
      <c r="Q38" s="105"/>
    </row>
    <row r="39" spans="1:17" s="32" customFormat="1" ht="19.5" x14ac:dyDescent="0.25">
      <c r="A39" s="58"/>
      <c r="B39" s="1012"/>
      <c r="C39" s="1012"/>
      <c r="D39" s="1012"/>
      <c r="E39" s="1012"/>
      <c r="F39" s="1012"/>
      <c r="G39" s="1012"/>
      <c r="H39" s="1012"/>
      <c r="I39" s="1012"/>
      <c r="J39" s="1012"/>
      <c r="K39" s="1012"/>
      <c r="L39" s="1012"/>
      <c r="M39" s="1012"/>
      <c r="N39" s="1012"/>
      <c r="P39" s="105"/>
      <c r="Q39" s="105"/>
    </row>
    <row r="40" spans="1:17" x14ac:dyDescent="0.25">
      <c r="K40" s="26"/>
    </row>
    <row r="42" spans="1:17" x14ac:dyDescent="0.25">
      <c r="A42" s="957" t="s">
        <v>634</v>
      </c>
      <c r="B42" s="957"/>
      <c r="C42" s="957"/>
      <c r="D42" s="957"/>
      <c r="E42" s="957"/>
      <c r="F42" s="957"/>
      <c r="G42" s="957"/>
      <c r="H42" s="957"/>
      <c r="I42" s="957"/>
      <c r="J42" s="957"/>
      <c r="K42" s="957"/>
      <c r="L42" s="957"/>
      <c r="M42" s="957"/>
      <c r="N42" s="957"/>
    </row>
  </sheetData>
  <mergeCells count="13">
    <mergeCell ref="B13:D13"/>
    <mergeCell ref="A1:N1"/>
    <mergeCell ref="A2:N2"/>
    <mergeCell ref="A3:N3"/>
    <mergeCell ref="G5:K5"/>
    <mergeCell ref="B8:D8"/>
    <mergeCell ref="B9:D9"/>
    <mergeCell ref="B18:D18"/>
    <mergeCell ref="B19:D19"/>
    <mergeCell ref="B24:D24"/>
    <mergeCell ref="A42:N42"/>
    <mergeCell ref="B33:N34"/>
    <mergeCell ref="B35:N39"/>
  </mergeCells>
  <pageMargins left="0.39370078740157483" right="1.24" top="0.39370078740157483" bottom="0.39370078740157483" header="0.31496062992125984" footer="0.31496062992125984"/>
  <pageSetup orientation="portrait" r:id="rId1"/>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sheetPr>
  <dimension ref="A1:AF92"/>
  <sheetViews>
    <sheetView rightToLeft="1" topLeftCell="A55" zoomScaleNormal="100" zoomScaleSheetLayoutView="98" workbookViewId="0">
      <selection activeCell="A59" sqref="A59"/>
    </sheetView>
  </sheetViews>
  <sheetFormatPr defaultColWidth="9" defaultRowHeight="15.75" x14ac:dyDescent="0.25"/>
  <cols>
    <col min="1" max="1" width="5.28515625" style="57" bestFit="1" customWidth="1"/>
    <col min="2" max="2" width="7.140625" style="35" customWidth="1"/>
    <col min="3" max="3" width="0.7109375" style="35" customWidth="1"/>
    <col min="4" max="4" width="14.85546875" style="35" customWidth="1"/>
    <col min="5" max="5" width="0.7109375" style="35" customWidth="1"/>
    <col min="6" max="6" width="13.42578125" style="35" customWidth="1"/>
    <col min="7" max="7" width="0.7109375" style="35" customWidth="1"/>
    <col min="8" max="8" width="11.7109375" style="35" customWidth="1"/>
    <col min="9" max="9" width="0.7109375" style="35" customWidth="1"/>
    <col min="10" max="10" width="11.7109375" style="35" customWidth="1"/>
    <col min="11" max="11" width="0.7109375" style="35" customWidth="1"/>
    <col min="12" max="12" width="10.42578125" style="35" customWidth="1"/>
    <col min="13" max="13" width="0.7109375" style="35" customWidth="1"/>
    <col min="14" max="14" width="9.28515625" style="35" customWidth="1"/>
    <col min="15" max="15" width="0.7109375" style="35" customWidth="1"/>
    <col min="16" max="16" width="11.7109375" style="35" customWidth="1"/>
    <col min="17" max="17" width="1.85546875" style="35" customWidth="1"/>
    <col min="18" max="18" width="11.7109375" style="34" customWidth="1"/>
    <col min="19" max="19" width="1.85546875" style="34" customWidth="1"/>
    <col min="20" max="20" width="15.28515625" style="34" bestFit="1" customWidth="1"/>
    <col min="21" max="21" width="1.5703125" style="34" customWidth="1"/>
    <col min="22" max="22" width="15.28515625" style="34" customWidth="1"/>
    <col min="23" max="23" width="1.140625" style="34" customWidth="1"/>
    <col min="24" max="24" width="15.28515625" style="34" customWidth="1"/>
    <col min="25" max="25" width="1.42578125" style="34" customWidth="1"/>
    <col min="26" max="26" width="13.28515625" style="35" customWidth="1"/>
    <col min="27" max="27" width="1.42578125" style="35" customWidth="1"/>
    <col min="28" max="28" width="12.85546875" style="35" customWidth="1"/>
    <col min="29" max="29" width="1.7109375" style="35" customWidth="1"/>
    <col min="30" max="30" width="13.5703125" style="35" customWidth="1"/>
    <col min="31" max="31" width="2.140625" style="35" customWidth="1"/>
    <col min="32" max="32" width="9" style="35"/>
    <col min="33" max="33" width="10.28515625" style="35" bestFit="1" customWidth="1"/>
    <col min="34" max="16384" width="9" style="35"/>
  </cols>
  <sheetData>
    <row r="1" spans="1:26" s="5" customFormat="1" ht="21" x14ac:dyDescent="0.4">
      <c r="A1" s="941" t="str">
        <f>'سر برگ صفحات'!A1</f>
        <v>شرکت صندوق پژوهش و فناوری غیر دولتی ....(سهامی خاص)</v>
      </c>
      <c r="B1" s="941"/>
      <c r="C1" s="941"/>
      <c r="D1" s="941"/>
      <c r="E1" s="941"/>
      <c r="F1" s="941"/>
      <c r="G1" s="941"/>
      <c r="H1" s="941"/>
      <c r="I1" s="941"/>
      <c r="J1" s="941"/>
      <c r="K1" s="941"/>
      <c r="L1" s="941"/>
      <c r="M1" s="941"/>
      <c r="N1" s="941"/>
      <c r="O1" s="941"/>
      <c r="P1" s="27"/>
      <c r="Q1" s="27"/>
      <c r="R1" s="28"/>
      <c r="S1" s="28"/>
      <c r="T1" s="28"/>
      <c r="U1" s="28"/>
      <c r="V1" s="28"/>
      <c r="W1" s="28"/>
      <c r="X1" s="28"/>
      <c r="Y1" s="28"/>
      <c r="Z1" s="27"/>
    </row>
    <row r="2" spans="1:26" s="5" customFormat="1" ht="21" x14ac:dyDescent="0.4">
      <c r="A2" s="942" t="str">
        <f>'سر برگ صفحات'!A14</f>
        <v>يادداشتهاي توضيحي صورت هاي مالي</v>
      </c>
      <c r="B2" s="942"/>
      <c r="C2" s="942"/>
      <c r="D2" s="942"/>
      <c r="E2" s="942"/>
      <c r="F2" s="942"/>
      <c r="G2" s="942"/>
      <c r="H2" s="942"/>
      <c r="I2" s="942"/>
      <c r="J2" s="942"/>
      <c r="K2" s="942"/>
      <c r="L2" s="942"/>
      <c r="M2" s="942"/>
      <c r="N2" s="942"/>
      <c r="O2" s="942"/>
      <c r="P2" s="27"/>
      <c r="Q2" s="27"/>
      <c r="R2" s="28"/>
      <c r="S2" s="28"/>
      <c r="T2" s="28"/>
      <c r="U2" s="28"/>
      <c r="V2" s="28"/>
      <c r="W2" s="28"/>
      <c r="X2" s="28"/>
      <c r="Y2" s="28"/>
      <c r="Z2" s="27"/>
    </row>
    <row r="3" spans="1:26" s="5" customFormat="1" ht="21" x14ac:dyDescent="0.4">
      <c r="A3" s="942" t="str">
        <f>'سر برگ صفحات'!A3</f>
        <v>سال مالي منتهی به .. اسفند …</v>
      </c>
      <c r="B3" s="942"/>
      <c r="C3" s="942"/>
      <c r="D3" s="942"/>
      <c r="E3" s="942"/>
      <c r="F3" s="942"/>
      <c r="G3" s="942"/>
      <c r="H3" s="942"/>
      <c r="I3" s="942"/>
      <c r="J3" s="942"/>
      <c r="K3" s="942"/>
      <c r="L3" s="942"/>
      <c r="M3" s="942"/>
      <c r="N3" s="942"/>
      <c r="O3" s="942"/>
      <c r="P3" s="27"/>
      <c r="Q3" s="27"/>
      <c r="R3" s="28"/>
      <c r="S3" s="28"/>
      <c r="T3" s="28"/>
      <c r="U3" s="28"/>
      <c r="V3" s="28"/>
      <c r="W3" s="28"/>
      <c r="X3" s="28"/>
      <c r="Y3" s="28"/>
      <c r="Z3" s="27"/>
    </row>
    <row r="4" spans="1:26" s="32" customFormat="1" ht="18" x14ac:dyDescent="0.25">
      <c r="A4" s="530">
        <v>20</v>
      </c>
      <c r="B4" s="1000" t="s">
        <v>899</v>
      </c>
      <c r="C4" s="1000"/>
      <c r="D4" s="1000"/>
      <c r="E4" s="1000"/>
      <c r="F4" s="1000"/>
      <c r="G4" s="1000"/>
      <c r="H4" s="1000"/>
      <c r="I4" s="1000"/>
      <c r="J4" s="1000"/>
      <c r="K4" s="1000"/>
      <c r="L4" s="1000"/>
      <c r="M4" s="1000"/>
      <c r="N4" s="1000"/>
      <c r="O4" s="1000"/>
      <c r="R4" s="105"/>
      <c r="S4" s="105"/>
      <c r="T4" s="105"/>
      <c r="U4" s="105"/>
      <c r="V4" s="105"/>
      <c r="W4" s="105"/>
      <c r="X4" s="105"/>
      <c r="Y4" s="105"/>
    </row>
    <row r="5" spans="1:26" s="49" customFormat="1" ht="19.5" x14ac:dyDescent="0.5">
      <c r="A5" s="58"/>
      <c r="B5" s="83"/>
      <c r="C5" s="46"/>
      <c r="D5" s="46"/>
      <c r="E5" s="46"/>
      <c r="F5" s="46"/>
      <c r="G5" s="46"/>
      <c r="H5" s="46"/>
      <c r="I5" s="46"/>
      <c r="J5" s="59"/>
      <c r="K5" s="59"/>
      <c r="L5" s="59"/>
      <c r="M5" s="59"/>
      <c r="P5" s="47"/>
      <c r="Q5" s="47"/>
      <c r="R5" s="48"/>
      <c r="S5" s="48"/>
      <c r="T5" s="48"/>
      <c r="U5" s="48"/>
      <c r="V5" s="48"/>
      <c r="W5" s="48"/>
      <c r="X5" s="48"/>
      <c r="Y5" s="48"/>
      <c r="Z5" s="47"/>
    </row>
    <row r="6" spans="1:26" s="49" customFormat="1" ht="19.5" x14ac:dyDescent="0.5">
      <c r="A6" s="58"/>
      <c r="B6" s="784" t="s">
        <v>986</v>
      </c>
      <c r="C6" s="46"/>
      <c r="D6" s="1015" t="s">
        <v>900</v>
      </c>
      <c r="E6" s="1015"/>
      <c r="F6" s="1015"/>
      <c r="G6" s="46"/>
      <c r="H6" s="46"/>
      <c r="I6" s="46"/>
      <c r="J6" s="379"/>
      <c r="K6" s="379"/>
      <c r="L6" s="379"/>
      <c r="M6" s="379"/>
      <c r="P6" s="47"/>
      <c r="Q6" s="47"/>
      <c r="R6" s="48"/>
      <c r="S6" s="48"/>
      <c r="T6" s="48"/>
      <c r="U6" s="48"/>
      <c r="V6" s="48"/>
      <c r="W6" s="48"/>
      <c r="X6" s="48"/>
      <c r="Y6" s="48"/>
      <c r="Z6" s="47"/>
    </row>
    <row r="7" spans="1:26" s="49" customFormat="1" ht="19.5" x14ac:dyDescent="0.5">
      <c r="A7" s="58"/>
      <c r="B7" s="774"/>
      <c r="C7" s="46"/>
      <c r="D7" s="46"/>
      <c r="E7" s="46"/>
      <c r="F7" s="46"/>
      <c r="G7" s="46"/>
      <c r="H7" s="46"/>
      <c r="I7" s="46"/>
      <c r="J7" s="379"/>
      <c r="K7" s="379"/>
      <c r="L7" s="379"/>
      <c r="M7" s="379"/>
      <c r="P7" s="47"/>
      <c r="Q7" s="47"/>
      <c r="R7" s="48"/>
      <c r="S7" s="48"/>
      <c r="T7" s="48"/>
      <c r="U7" s="48"/>
      <c r="V7" s="48"/>
      <c r="W7" s="48"/>
      <c r="X7" s="48"/>
      <c r="Y7" s="48"/>
      <c r="Z7" s="47"/>
    </row>
    <row r="8" spans="1:26" ht="19.5" x14ac:dyDescent="0.25">
      <c r="B8" s="32"/>
      <c r="C8" s="84"/>
      <c r="H8" s="96">
        <f>'سر برگ صفحات'!A12</f>
        <v>1399</v>
      </c>
      <c r="I8" s="59"/>
      <c r="J8" s="96">
        <f>'سر برگ صفحات'!A11</f>
        <v>1398</v>
      </c>
    </row>
    <row r="9" spans="1:26" ht="19.5" x14ac:dyDescent="0.25">
      <c r="B9" s="87"/>
      <c r="C9" s="84"/>
      <c r="H9" s="89" t="s">
        <v>68</v>
      </c>
      <c r="J9" s="89" t="s">
        <v>68</v>
      </c>
      <c r="O9" s="86"/>
    </row>
    <row r="10" spans="1:26" s="26" customFormat="1" x14ac:dyDescent="0.25">
      <c r="A10" s="111"/>
      <c r="D10" s="630" t="s">
        <v>901</v>
      </c>
      <c r="R10" s="39"/>
      <c r="S10" s="39"/>
      <c r="T10" s="39"/>
      <c r="U10" s="39"/>
      <c r="V10" s="39"/>
      <c r="W10" s="39"/>
      <c r="X10" s="39"/>
      <c r="Y10" s="39"/>
    </row>
    <row r="11" spans="1:26" s="26" customFormat="1" ht="19.5" x14ac:dyDescent="0.25">
      <c r="A11" s="111"/>
      <c r="D11" s="630" t="s">
        <v>902</v>
      </c>
      <c r="H11" s="829"/>
      <c r="J11" s="829"/>
      <c r="R11" s="39"/>
      <c r="S11" s="39"/>
      <c r="T11" s="39"/>
      <c r="U11" s="39"/>
      <c r="V11" s="39"/>
      <c r="W11" s="39"/>
      <c r="X11" s="39"/>
      <c r="Y11" s="39"/>
    </row>
    <row r="12" spans="1:26" s="26" customFormat="1" x14ac:dyDescent="0.25">
      <c r="A12" s="111"/>
      <c r="D12" s="630" t="s">
        <v>253</v>
      </c>
      <c r="R12" s="39"/>
      <c r="S12" s="39"/>
      <c r="T12" s="39"/>
      <c r="U12" s="39"/>
      <c r="V12" s="39"/>
      <c r="W12" s="39"/>
      <c r="X12" s="39"/>
      <c r="Y12" s="39"/>
    </row>
    <row r="13" spans="1:26" s="26" customFormat="1" ht="16.5" thickBot="1" x14ac:dyDescent="0.3">
      <c r="A13" s="111"/>
      <c r="D13" s="630" t="s">
        <v>149</v>
      </c>
      <c r="H13" s="65">
        <f>SUM(H10:H11)</f>
        <v>0</v>
      </c>
      <c r="J13" s="65">
        <f>SUM(J10:J11)</f>
        <v>0</v>
      </c>
      <c r="R13" s="39"/>
      <c r="S13" s="39"/>
      <c r="T13" s="39"/>
      <c r="U13" s="39"/>
      <c r="V13" s="39"/>
      <c r="W13" s="39"/>
      <c r="X13" s="39"/>
      <c r="Y13" s="39"/>
    </row>
    <row r="14" spans="1:26" s="26" customFormat="1" ht="20.25" thickTop="1" x14ac:dyDescent="0.25">
      <c r="A14" s="111"/>
      <c r="B14" s="84"/>
      <c r="R14" s="39"/>
      <c r="S14" s="39"/>
      <c r="T14" s="39"/>
      <c r="U14" s="39"/>
      <c r="V14" s="39"/>
      <c r="W14" s="39"/>
      <c r="X14" s="39"/>
      <c r="Y14" s="39"/>
    </row>
    <row r="15" spans="1:26" s="26" customFormat="1" ht="19.5" x14ac:dyDescent="0.25">
      <c r="A15" s="111"/>
      <c r="B15" s="84"/>
      <c r="R15" s="39"/>
      <c r="S15" s="39"/>
      <c r="T15" s="39"/>
      <c r="U15" s="39"/>
      <c r="V15" s="39"/>
      <c r="W15" s="39"/>
      <c r="X15" s="39"/>
      <c r="Y15" s="39"/>
    </row>
    <row r="16" spans="1:26" s="26" customFormat="1" ht="19.5" x14ac:dyDescent="0.25">
      <c r="A16" s="111"/>
      <c r="B16" s="84"/>
      <c r="R16" s="39"/>
      <c r="S16" s="39"/>
      <c r="T16" s="39"/>
      <c r="U16" s="39"/>
      <c r="V16" s="39"/>
      <c r="W16" s="39"/>
      <c r="X16" s="39"/>
      <c r="Y16" s="39"/>
    </row>
    <row r="17" spans="1:32" s="32" customFormat="1" ht="19.5" x14ac:dyDescent="0.25">
      <c r="A17" s="58"/>
      <c r="B17" s="775"/>
      <c r="C17" s="775"/>
      <c r="D17" s="775"/>
      <c r="E17" s="775"/>
      <c r="F17" s="775"/>
      <c r="G17" s="775"/>
      <c r="H17" s="775"/>
      <c r="I17" s="775"/>
      <c r="J17" s="775"/>
      <c r="K17" s="775"/>
      <c r="L17" s="775"/>
      <c r="M17" s="775"/>
      <c r="N17" s="775"/>
      <c r="O17" s="775"/>
      <c r="R17" s="105"/>
      <c r="S17" s="105"/>
      <c r="T17" s="105"/>
      <c r="U17" s="105"/>
      <c r="V17" s="105"/>
      <c r="W17" s="105"/>
      <c r="X17" s="105"/>
      <c r="Y17" s="105"/>
    </row>
    <row r="18" spans="1:32" s="32" customFormat="1" ht="19.5" x14ac:dyDescent="0.25">
      <c r="A18" s="58"/>
      <c r="B18" s="784" t="s">
        <v>987</v>
      </c>
      <c r="C18" s="775"/>
      <c r="D18" s="1015" t="s">
        <v>903</v>
      </c>
      <c r="E18" s="1015"/>
      <c r="F18" s="1015"/>
      <c r="G18" s="775"/>
      <c r="H18" s="775"/>
      <c r="I18" s="775"/>
      <c r="J18" s="775"/>
      <c r="K18" s="775"/>
      <c r="L18" s="775"/>
      <c r="M18" s="775"/>
      <c r="N18" s="775"/>
      <c r="O18" s="775"/>
      <c r="R18" s="105"/>
      <c r="S18" s="105"/>
      <c r="T18" s="105"/>
      <c r="U18" s="105"/>
      <c r="V18" s="105"/>
      <c r="W18" s="105"/>
      <c r="X18" s="105"/>
      <c r="Y18" s="105"/>
    </row>
    <row r="19" spans="1:32" s="32" customFormat="1" ht="19.5" x14ac:dyDescent="0.25">
      <c r="A19" s="530"/>
      <c r="B19" s="108"/>
      <c r="C19" s="108"/>
      <c r="D19" s="35"/>
      <c r="E19" s="35"/>
      <c r="F19" s="35"/>
      <c r="G19" s="35"/>
      <c r="H19" s="782">
        <f>H8</f>
        <v>1399</v>
      </c>
      <c r="I19" s="379"/>
      <c r="J19" s="782">
        <f>J8</f>
        <v>1398</v>
      </c>
      <c r="K19" s="108"/>
      <c r="L19" s="108"/>
      <c r="M19" s="108"/>
      <c r="N19" s="108"/>
      <c r="O19" s="108"/>
      <c r="R19" s="105"/>
      <c r="S19" s="105"/>
      <c r="T19" s="105"/>
      <c r="U19" s="105"/>
      <c r="V19" s="105"/>
      <c r="W19" s="105"/>
      <c r="X19" s="105"/>
      <c r="Y19" s="105"/>
    </row>
    <row r="20" spans="1:32" s="26" customFormat="1" x14ac:dyDescent="0.25">
      <c r="A20" s="111"/>
      <c r="D20" s="35"/>
      <c r="E20" s="35"/>
      <c r="F20" s="35"/>
      <c r="G20" s="35"/>
      <c r="H20" s="781" t="s">
        <v>68</v>
      </c>
      <c r="I20" s="35"/>
      <c r="J20" s="781" t="s">
        <v>68</v>
      </c>
      <c r="R20" s="39"/>
      <c r="S20" s="39"/>
      <c r="T20" s="39"/>
      <c r="U20" s="39"/>
      <c r="V20" s="39"/>
      <c r="W20" s="39"/>
      <c r="X20" s="39"/>
      <c r="Y20" s="39"/>
    </row>
    <row r="21" spans="1:32" s="26" customFormat="1" x14ac:dyDescent="0.25">
      <c r="A21" s="111"/>
      <c r="R21" s="39"/>
      <c r="S21" s="39"/>
      <c r="T21" s="39"/>
      <c r="U21" s="39"/>
      <c r="V21" s="39"/>
      <c r="W21" s="39"/>
      <c r="X21" s="39"/>
      <c r="Y21" s="39"/>
    </row>
    <row r="22" spans="1:32" s="26" customFormat="1" x14ac:dyDescent="0.25">
      <c r="A22" s="111"/>
      <c r="D22" s="630" t="s">
        <v>904</v>
      </c>
      <c r="R22" s="39"/>
      <c r="S22" s="39"/>
      <c r="T22" s="39"/>
      <c r="U22" s="39"/>
      <c r="V22" s="39"/>
      <c r="W22" s="39"/>
      <c r="X22" s="39"/>
      <c r="Y22" s="39"/>
    </row>
    <row r="23" spans="1:32" s="26" customFormat="1" ht="19.5" x14ac:dyDescent="0.25">
      <c r="A23" s="111"/>
      <c r="D23" s="630"/>
      <c r="H23" s="792"/>
      <c r="J23" s="792"/>
      <c r="R23" s="39"/>
      <c r="S23" s="39"/>
      <c r="T23" s="39"/>
      <c r="U23" s="39"/>
      <c r="V23" s="39"/>
      <c r="W23" s="39"/>
      <c r="X23" s="39"/>
      <c r="Y23" s="39"/>
    </row>
    <row r="24" spans="1:32" s="26" customFormat="1" ht="19.5" x14ac:dyDescent="0.25">
      <c r="A24" s="111"/>
      <c r="B24" s="84"/>
      <c r="D24" s="630" t="s">
        <v>905</v>
      </c>
      <c r="H24" s="791"/>
      <c r="J24" s="791"/>
      <c r="R24" s="39"/>
      <c r="S24" s="39"/>
      <c r="T24" s="39"/>
      <c r="U24" s="39"/>
      <c r="V24" s="39"/>
      <c r="W24" s="39"/>
      <c r="X24" s="39"/>
      <c r="Y24" s="39"/>
    </row>
    <row r="25" spans="1:32" s="26" customFormat="1" ht="19.5" x14ac:dyDescent="0.25">
      <c r="A25" s="111"/>
      <c r="B25" s="84"/>
      <c r="D25" s="630" t="s">
        <v>409</v>
      </c>
      <c r="H25" s="783"/>
      <c r="J25" s="783"/>
      <c r="R25" s="39"/>
      <c r="S25" s="39"/>
      <c r="T25" s="39"/>
      <c r="U25" s="39"/>
      <c r="V25" s="39"/>
      <c r="W25" s="39"/>
      <c r="X25" s="39"/>
      <c r="Y25" s="39"/>
    </row>
    <row r="26" spans="1:32" s="26" customFormat="1" ht="16.5" thickBot="1" x14ac:dyDescent="0.3">
      <c r="A26" s="111"/>
      <c r="D26" s="630" t="s">
        <v>149</v>
      </c>
      <c r="H26" s="65">
        <f>SUM(H21:H24)</f>
        <v>0</v>
      </c>
      <c r="J26" s="65">
        <f>SUM(J21:J24)</f>
        <v>0</v>
      </c>
      <c r="R26" s="39"/>
      <c r="S26" s="39"/>
      <c r="T26" s="39"/>
      <c r="U26" s="39"/>
      <c r="V26" s="39"/>
      <c r="W26" s="39"/>
      <c r="X26" s="39"/>
      <c r="Y26" s="39"/>
    </row>
    <row r="27" spans="1:32" s="26" customFormat="1" ht="16.5" thickTop="1" x14ac:dyDescent="0.25">
      <c r="A27" s="111"/>
      <c r="G27" s="535"/>
      <c r="R27" s="39"/>
      <c r="S27" s="39"/>
      <c r="T27" s="39"/>
      <c r="U27" s="39"/>
      <c r="V27" s="39"/>
      <c r="W27" s="39"/>
      <c r="X27" s="39"/>
      <c r="Y27" s="39"/>
    </row>
    <row r="28" spans="1:32" s="26" customFormat="1" x14ac:dyDescent="0.25">
      <c r="A28" s="111"/>
      <c r="G28" s="535"/>
      <c r="R28" s="39"/>
      <c r="S28" s="39"/>
      <c r="T28" s="39"/>
      <c r="U28" s="39"/>
      <c r="V28" s="39"/>
      <c r="W28" s="39"/>
      <c r="X28" s="39"/>
      <c r="Y28" s="39"/>
    </row>
    <row r="29" spans="1:32" s="26" customFormat="1" ht="19.5" x14ac:dyDescent="0.25">
      <c r="A29" s="111"/>
      <c r="B29" s="784" t="s">
        <v>988</v>
      </c>
      <c r="D29" s="26" t="s">
        <v>906</v>
      </c>
      <c r="G29" s="535"/>
      <c r="R29" s="39"/>
      <c r="S29" s="39"/>
      <c r="T29" s="39"/>
      <c r="U29" s="39"/>
      <c r="V29" s="39"/>
      <c r="W29" s="39"/>
      <c r="X29" s="39"/>
      <c r="Y29" s="39"/>
      <c r="AD29" s="803"/>
    </row>
    <row r="30" spans="1:32" s="26" customFormat="1" x14ac:dyDescent="0.25">
      <c r="A30" s="111"/>
      <c r="F30" s="1016">
        <v>1399</v>
      </c>
      <c r="G30" s="1016"/>
      <c r="H30" s="1016"/>
      <c r="I30" s="1016"/>
      <c r="J30" s="1016"/>
      <c r="K30" s="1016"/>
      <c r="L30" s="1016"/>
      <c r="M30" s="1016"/>
      <c r="N30" s="1016"/>
      <c r="O30" s="1016"/>
      <c r="P30" s="1016"/>
      <c r="Q30" s="1016"/>
      <c r="R30" s="1016"/>
      <c r="S30" s="1016"/>
      <c r="T30" s="1016"/>
      <c r="U30" s="1016"/>
      <c r="V30" s="1016"/>
      <c r="W30" s="1016"/>
      <c r="X30" s="1016"/>
      <c r="Y30" s="1016"/>
      <c r="Z30" s="1016"/>
      <c r="AA30" s="1016"/>
      <c r="AB30" s="1016"/>
      <c r="AC30" s="1016"/>
      <c r="AD30" s="1016"/>
    </row>
    <row r="31" spans="1:32" s="26" customFormat="1" x14ac:dyDescent="0.25">
      <c r="A31" s="111"/>
      <c r="F31" s="64" t="s">
        <v>907</v>
      </c>
      <c r="G31" s="535"/>
      <c r="H31" s="64" t="s">
        <v>908</v>
      </c>
      <c r="J31" s="64" t="s">
        <v>232</v>
      </c>
      <c r="K31" s="26" t="s">
        <v>909</v>
      </c>
      <c r="L31" s="64"/>
      <c r="N31" s="64" t="s">
        <v>910</v>
      </c>
      <c r="P31" s="64" t="s">
        <v>911</v>
      </c>
      <c r="R31" s="711" t="s">
        <v>912</v>
      </c>
      <c r="S31" s="39"/>
      <c r="T31" s="711" t="s">
        <v>913</v>
      </c>
      <c r="U31" s="39"/>
      <c r="V31" s="64" t="s">
        <v>917</v>
      </c>
      <c r="W31" s="39"/>
      <c r="X31" s="64" t="s">
        <v>915</v>
      </c>
      <c r="Y31" s="39"/>
      <c r="Z31" s="64" t="s">
        <v>914</v>
      </c>
      <c r="AB31" s="64" t="s">
        <v>916</v>
      </c>
      <c r="AD31" s="64" t="s">
        <v>918</v>
      </c>
      <c r="AF31" s="790">
        <v>1398</v>
      </c>
    </row>
    <row r="32" spans="1:32" s="26" customFormat="1" x14ac:dyDescent="0.25">
      <c r="A32" s="111"/>
      <c r="G32" s="535"/>
      <c r="R32" s="39"/>
      <c r="S32" s="39"/>
      <c r="T32" s="39"/>
      <c r="U32" s="39"/>
      <c r="V32" s="39"/>
      <c r="W32" s="39"/>
      <c r="X32" s="39"/>
      <c r="Y32" s="39"/>
    </row>
    <row r="33" spans="1:32" s="26" customFormat="1" x14ac:dyDescent="0.25">
      <c r="A33" s="111"/>
      <c r="G33" s="535"/>
      <c r="R33" s="39"/>
      <c r="S33" s="39"/>
      <c r="T33" s="39"/>
      <c r="U33" s="39"/>
      <c r="V33" s="39"/>
      <c r="W33" s="39"/>
      <c r="X33" s="39"/>
      <c r="Y33" s="39"/>
    </row>
    <row r="34" spans="1:32" s="26" customFormat="1" x14ac:dyDescent="0.25">
      <c r="A34" s="111"/>
      <c r="G34" s="535"/>
      <c r="R34" s="39"/>
      <c r="S34" s="39"/>
      <c r="T34" s="39"/>
      <c r="U34" s="39"/>
      <c r="V34" s="39"/>
      <c r="W34" s="39"/>
      <c r="X34" s="39"/>
      <c r="Y34" s="39"/>
    </row>
    <row r="35" spans="1:32" s="26" customFormat="1" x14ac:dyDescent="0.25">
      <c r="A35" s="111"/>
      <c r="G35" s="535"/>
      <c r="R35" s="39"/>
      <c r="S35" s="39"/>
      <c r="T35" s="39"/>
      <c r="U35" s="39"/>
      <c r="V35" s="39"/>
      <c r="W35" s="39"/>
      <c r="X35" s="39"/>
      <c r="Y35" s="39"/>
    </row>
    <row r="36" spans="1:32" s="26" customFormat="1" x14ac:dyDescent="0.25">
      <c r="A36" s="111"/>
      <c r="G36" s="535"/>
      <c r="R36" s="39"/>
      <c r="S36" s="39"/>
      <c r="T36" s="39"/>
      <c r="U36" s="39"/>
      <c r="V36" s="39"/>
      <c r="W36" s="39"/>
      <c r="X36" s="39"/>
      <c r="Y36" s="39"/>
    </row>
    <row r="37" spans="1:32" s="26" customFormat="1" x14ac:dyDescent="0.25">
      <c r="A37" s="111"/>
      <c r="G37" s="535"/>
      <c r="R37" s="39"/>
      <c r="S37" s="39"/>
      <c r="T37" s="39"/>
      <c r="U37" s="39"/>
      <c r="V37" s="39"/>
      <c r="W37" s="39"/>
      <c r="X37" s="39"/>
      <c r="Y37" s="39"/>
    </row>
    <row r="38" spans="1:32" s="26" customFormat="1" x14ac:dyDescent="0.25">
      <c r="A38" s="111"/>
      <c r="G38" s="535"/>
      <c r="R38" s="39"/>
      <c r="S38" s="39"/>
      <c r="T38" s="39"/>
      <c r="U38" s="39"/>
      <c r="V38" s="39"/>
      <c r="W38" s="39"/>
      <c r="X38" s="39"/>
      <c r="Y38" s="39"/>
    </row>
    <row r="39" spans="1:32" s="26" customFormat="1" ht="19.5" x14ac:dyDescent="0.25">
      <c r="A39" s="111"/>
      <c r="B39" s="84"/>
      <c r="R39" s="39"/>
      <c r="S39" s="39"/>
      <c r="T39" s="39"/>
      <c r="U39" s="39"/>
      <c r="V39" s="39"/>
      <c r="W39" s="39"/>
      <c r="X39" s="39"/>
      <c r="Y39" s="39"/>
    </row>
    <row r="40" spans="1:32" s="26" customFormat="1" ht="19.5" x14ac:dyDescent="0.25">
      <c r="A40" s="111"/>
      <c r="B40" s="84"/>
      <c r="D40" s="26" t="s">
        <v>920</v>
      </c>
      <c r="R40" s="39"/>
      <c r="S40" s="39"/>
      <c r="T40" s="39"/>
      <c r="U40" s="39"/>
      <c r="V40" s="39"/>
      <c r="W40" s="39"/>
      <c r="X40" s="39"/>
      <c r="Y40" s="39"/>
      <c r="Z40" s="102"/>
      <c r="AB40" s="102"/>
      <c r="AD40" s="102"/>
      <c r="AF40" s="102"/>
    </row>
    <row r="41" spans="1:32" s="26" customFormat="1" ht="18" x14ac:dyDescent="0.25">
      <c r="A41" s="111"/>
      <c r="D41" s="104" t="s">
        <v>922</v>
      </c>
      <c r="R41" s="39"/>
      <c r="S41" s="39"/>
      <c r="T41" s="39"/>
      <c r="U41" s="39"/>
      <c r="V41" s="39"/>
      <c r="W41" s="39"/>
      <c r="X41" s="39"/>
      <c r="Y41" s="39"/>
      <c r="Z41" s="73"/>
      <c r="AB41" s="73"/>
      <c r="AD41" s="73"/>
      <c r="AF41" s="73"/>
    </row>
    <row r="42" spans="1:32" s="26" customFormat="1" ht="18.75" customHeight="1" x14ac:dyDescent="0.25">
      <c r="B42" s="785"/>
      <c r="C42" s="785"/>
      <c r="D42" s="1013" t="s">
        <v>921</v>
      </c>
      <c r="E42" s="1013"/>
      <c r="F42" s="1013"/>
      <c r="G42" s="785"/>
      <c r="H42" s="785"/>
      <c r="I42" s="785"/>
      <c r="J42" s="785"/>
      <c r="K42" s="785"/>
      <c r="L42" s="785"/>
      <c r="M42" s="785"/>
      <c r="N42" s="785"/>
      <c r="R42" s="39"/>
      <c r="S42" s="39"/>
      <c r="T42" s="39"/>
      <c r="U42" s="39"/>
      <c r="V42" s="39"/>
      <c r="W42" s="39"/>
      <c r="X42" s="39"/>
      <c r="Y42" s="39"/>
    </row>
    <row r="43" spans="1:32" s="26" customFormat="1" ht="18.600000000000001" customHeight="1" thickBot="1" x14ac:dyDescent="0.3">
      <c r="A43" s="111"/>
      <c r="B43" s="785"/>
      <c r="C43" s="785"/>
      <c r="D43" s="788" t="s">
        <v>923</v>
      </c>
      <c r="E43" s="785"/>
      <c r="F43" s="785"/>
      <c r="G43" s="785"/>
      <c r="H43" s="785"/>
      <c r="I43" s="785"/>
      <c r="J43" s="785"/>
      <c r="K43" s="785"/>
      <c r="L43" s="785"/>
      <c r="M43" s="785"/>
      <c r="N43" s="785"/>
      <c r="R43" s="39"/>
      <c r="S43" s="39"/>
      <c r="T43" s="39"/>
      <c r="U43" s="39"/>
      <c r="V43" s="39"/>
      <c r="W43" s="39"/>
      <c r="X43" s="39"/>
      <c r="Y43" s="39"/>
      <c r="Z43" s="65"/>
      <c r="AB43" s="65"/>
      <c r="AD43" s="65"/>
      <c r="AF43" s="65"/>
    </row>
    <row r="44" spans="1:32" s="26" customFormat="1" ht="18.75" thickTop="1" x14ac:dyDescent="0.25">
      <c r="A44" s="530"/>
      <c r="B44" s="786"/>
      <c r="C44" s="786"/>
      <c r="D44" s="786"/>
      <c r="E44" s="786"/>
      <c r="F44" s="786"/>
      <c r="G44" s="786"/>
      <c r="H44" s="786"/>
      <c r="I44" s="786"/>
      <c r="J44" s="786"/>
      <c r="K44" s="786"/>
      <c r="L44" s="786"/>
      <c r="M44" s="786"/>
      <c r="N44" s="786"/>
      <c r="R44" s="39"/>
      <c r="S44" s="39"/>
      <c r="T44" s="39"/>
      <c r="U44" s="39"/>
      <c r="V44" s="39"/>
      <c r="W44" s="39"/>
      <c r="X44" s="39"/>
      <c r="Y44" s="39"/>
    </row>
    <row r="45" spans="1:32" s="26" customFormat="1" ht="18" x14ac:dyDescent="0.25">
      <c r="A45" s="530"/>
      <c r="B45" s="786"/>
      <c r="C45" s="786"/>
      <c r="D45" s="786"/>
      <c r="E45" s="786"/>
      <c r="F45" s="786"/>
      <c r="G45" s="786"/>
      <c r="H45" s="786"/>
      <c r="I45" s="786"/>
      <c r="J45" s="786"/>
      <c r="K45" s="786"/>
      <c r="L45" s="786"/>
      <c r="M45" s="786"/>
      <c r="N45" s="786"/>
      <c r="R45" s="39"/>
      <c r="S45" s="39"/>
      <c r="T45" s="39"/>
      <c r="U45" s="39"/>
      <c r="V45" s="39"/>
      <c r="W45" s="39"/>
      <c r="X45" s="39"/>
      <c r="Y45" s="39"/>
    </row>
    <row r="46" spans="1:32" s="26" customFormat="1" ht="18" x14ac:dyDescent="0.25">
      <c r="A46" s="530"/>
      <c r="B46" s="786"/>
      <c r="C46" s="786"/>
      <c r="D46" s="786"/>
      <c r="E46" s="786"/>
      <c r="F46" s="786"/>
      <c r="G46" s="786"/>
      <c r="H46" s="786"/>
      <c r="I46" s="786"/>
      <c r="J46" s="786"/>
      <c r="K46" s="786"/>
      <c r="L46" s="786"/>
      <c r="M46" s="786"/>
      <c r="N46" s="786"/>
      <c r="R46" s="39"/>
      <c r="S46" s="39"/>
      <c r="T46" s="39"/>
      <c r="U46" s="39"/>
      <c r="V46" s="39"/>
      <c r="W46" s="39"/>
      <c r="X46" s="39"/>
      <c r="Y46" s="39"/>
    </row>
    <row r="47" spans="1:32" s="26" customFormat="1" ht="19.5" x14ac:dyDescent="0.25">
      <c r="A47" s="58" t="s">
        <v>989</v>
      </c>
      <c r="B47" s="940" t="s">
        <v>338</v>
      </c>
      <c r="C47" s="940"/>
      <c r="D47" s="940"/>
      <c r="E47" s="940"/>
      <c r="F47" s="940"/>
      <c r="G47" s="940"/>
      <c r="H47" s="940"/>
      <c r="I47" s="940"/>
      <c r="J47" s="940"/>
      <c r="K47" s="940"/>
      <c r="L47" s="940"/>
      <c r="M47" s="940"/>
      <c r="N47" s="940"/>
      <c r="O47" s="940"/>
      <c r="P47" s="940"/>
      <c r="R47" s="39"/>
      <c r="S47" s="39"/>
      <c r="T47" s="39"/>
      <c r="U47" s="39"/>
      <c r="V47" s="39"/>
      <c r="W47" s="39"/>
      <c r="X47" s="39"/>
      <c r="Y47" s="39"/>
    </row>
    <row r="48" spans="1:32" s="26" customFormat="1" ht="20.25" thickBot="1" x14ac:dyDescent="0.3">
      <c r="A48" s="57"/>
      <c r="B48" s="35"/>
      <c r="C48" s="35"/>
      <c r="D48" s="35"/>
      <c r="E48" s="35"/>
      <c r="F48" s="101"/>
      <c r="G48" s="100"/>
      <c r="H48" s="637">
        <v>1399</v>
      </c>
      <c r="I48" s="35"/>
      <c r="J48" s="637">
        <v>1398</v>
      </c>
      <c r="K48" s="35"/>
      <c r="L48" s="35"/>
      <c r="M48" s="35"/>
      <c r="N48" s="35"/>
      <c r="O48" s="35"/>
      <c r="P48" s="35"/>
      <c r="R48" s="39"/>
      <c r="S48" s="39"/>
      <c r="T48" s="39"/>
      <c r="U48" s="39"/>
      <c r="V48" s="39"/>
      <c r="W48" s="39"/>
      <c r="X48" s="39"/>
      <c r="Y48" s="39"/>
    </row>
    <row r="49" spans="1:25" s="71" customFormat="1" ht="18.75" x14ac:dyDescent="0.25">
      <c r="A49" s="122"/>
      <c r="B49" s="32"/>
      <c r="C49" s="32"/>
      <c r="D49" s="35"/>
      <c r="E49" s="32"/>
      <c r="F49" s="32"/>
      <c r="G49" s="32"/>
      <c r="H49" s="537" t="s">
        <v>27</v>
      </c>
      <c r="I49" s="412"/>
      <c r="J49" s="537" t="s">
        <v>27</v>
      </c>
      <c r="K49" s="32"/>
      <c r="L49" s="32"/>
      <c r="M49" s="32"/>
      <c r="N49" s="32"/>
      <c r="O49" s="32"/>
      <c r="P49" s="32"/>
      <c r="R49" s="72"/>
      <c r="S49" s="72"/>
      <c r="T49" s="72"/>
      <c r="U49" s="72"/>
      <c r="V49" s="72"/>
      <c r="W49" s="72"/>
      <c r="X49" s="72"/>
      <c r="Y49" s="72"/>
    </row>
    <row r="50" spans="1:25" s="26" customFormat="1" ht="18" x14ac:dyDescent="0.25">
      <c r="A50" s="122"/>
      <c r="B50" s="32"/>
      <c r="C50" s="32"/>
      <c r="D50" s="35" t="s">
        <v>339</v>
      </c>
      <c r="E50" s="32"/>
      <c r="F50" s="32"/>
      <c r="G50" s="32"/>
      <c r="H50" s="32"/>
      <c r="I50" s="32"/>
      <c r="J50" s="32"/>
      <c r="K50" s="32"/>
      <c r="L50" s="32"/>
      <c r="M50" s="32"/>
      <c r="N50" s="32"/>
      <c r="O50" s="32"/>
      <c r="P50" s="32"/>
      <c r="R50" s="39"/>
      <c r="S50" s="39"/>
      <c r="T50" s="39"/>
      <c r="U50" s="39"/>
      <c r="V50" s="39"/>
      <c r="W50" s="39"/>
      <c r="X50" s="39"/>
      <c r="Y50" s="39"/>
    </row>
    <row r="51" spans="1:25" s="449" customFormat="1" ht="18" x14ac:dyDescent="0.25">
      <c r="A51" s="122"/>
      <c r="B51" s="32"/>
      <c r="C51" s="32"/>
      <c r="D51" s="53" t="s">
        <v>340</v>
      </c>
      <c r="E51" s="32"/>
      <c r="F51" s="32"/>
      <c r="G51" s="32"/>
      <c r="H51" s="32"/>
      <c r="I51" s="32"/>
      <c r="J51" s="32"/>
      <c r="K51" s="32"/>
      <c r="L51" s="32"/>
      <c r="M51" s="32"/>
      <c r="N51" s="32"/>
      <c r="O51" s="32"/>
      <c r="P51" s="32"/>
      <c r="R51" s="450"/>
      <c r="S51" s="450"/>
      <c r="T51" s="450"/>
      <c r="U51" s="450"/>
      <c r="V51" s="450"/>
      <c r="W51" s="450"/>
      <c r="X51" s="450"/>
      <c r="Y51" s="450"/>
    </row>
    <row r="52" spans="1:25" s="26" customFormat="1" ht="18" x14ac:dyDescent="0.25">
      <c r="A52" s="122"/>
      <c r="B52" s="32"/>
      <c r="C52" s="32"/>
      <c r="D52" s="53" t="s">
        <v>341</v>
      </c>
      <c r="E52" s="32"/>
      <c r="F52" s="32"/>
      <c r="G52" s="32"/>
      <c r="H52" s="32"/>
      <c r="I52" s="32"/>
      <c r="J52" s="32"/>
      <c r="K52" s="32"/>
      <c r="L52" s="32"/>
      <c r="M52" s="32"/>
      <c r="N52" s="32"/>
      <c r="O52" s="32"/>
      <c r="P52" s="32"/>
      <c r="R52" s="39"/>
      <c r="S52" s="39"/>
      <c r="T52" s="39"/>
      <c r="U52" s="39"/>
      <c r="V52" s="39"/>
      <c r="W52" s="39"/>
      <c r="X52" s="39"/>
      <c r="Y52" s="39"/>
    </row>
    <row r="53" spans="1:25" s="26" customFormat="1" ht="18" x14ac:dyDescent="0.25">
      <c r="A53" s="122"/>
      <c r="B53" s="32"/>
      <c r="C53" s="32"/>
      <c r="D53" s="53" t="s">
        <v>342</v>
      </c>
      <c r="E53" s="32"/>
      <c r="F53" s="32"/>
      <c r="G53" s="32"/>
      <c r="H53" s="32"/>
      <c r="I53" s="32"/>
      <c r="J53" s="32"/>
      <c r="K53" s="32"/>
      <c r="L53" s="32"/>
      <c r="M53" s="32"/>
      <c r="N53" s="32"/>
      <c r="O53" s="32"/>
      <c r="P53" s="32"/>
      <c r="R53" s="39"/>
      <c r="S53" s="39"/>
      <c r="T53" s="39"/>
      <c r="U53" s="39"/>
      <c r="V53" s="39"/>
      <c r="W53" s="39"/>
      <c r="X53" s="39"/>
      <c r="Y53" s="39"/>
    </row>
    <row r="54" spans="1:25" s="26" customFormat="1" ht="18" x14ac:dyDescent="0.25">
      <c r="A54" s="122"/>
      <c r="B54" s="32"/>
      <c r="C54" s="32"/>
      <c r="D54" s="53" t="s">
        <v>343</v>
      </c>
      <c r="E54" s="32"/>
      <c r="F54" s="32"/>
      <c r="G54" s="32"/>
      <c r="H54" s="32"/>
      <c r="I54" s="32"/>
      <c r="J54" s="32"/>
      <c r="K54" s="32"/>
      <c r="L54" s="32"/>
      <c r="M54" s="32"/>
      <c r="N54" s="32"/>
      <c r="O54" s="32"/>
      <c r="P54" s="32"/>
      <c r="R54" s="39"/>
      <c r="S54" s="39"/>
      <c r="T54" s="39"/>
      <c r="U54" s="39"/>
      <c r="V54" s="39"/>
      <c r="W54" s="39"/>
      <c r="X54" s="39"/>
      <c r="Y54" s="39"/>
    </row>
    <row r="55" spans="1:25" ht="18" x14ac:dyDescent="0.25">
      <c r="A55" s="122"/>
      <c r="B55" s="32"/>
      <c r="C55" s="32"/>
      <c r="D55" s="53" t="s">
        <v>677</v>
      </c>
      <c r="E55" s="32"/>
      <c r="F55" s="32"/>
      <c r="G55" s="32"/>
      <c r="H55" s="32"/>
      <c r="I55" s="32"/>
      <c r="J55" s="32"/>
      <c r="K55" s="32"/>
      <c r="L55" s="32"/>
      <c r="M55" s="32"/>
      <c r="N55" s="32"/>
      <c r="O55" s="32"/>
      <c r="P55" s="32"/>
    </row>
    <row r="56" spans="1:25" ht="16.5" thickBot="1" x14ac:dyDescent="0.3">
      <c r="H56" s="65">
        <f>SUM(H50:H55)</f>
        <v>0</v>
      </c>
      <c r="J56" s="65">
        <f>SUM(J50:J55)</f>
        <v>0</v>
      </c>
    </row>
    <row r="57" spans="1:25" ht="16.5" thickTop="1" x14ac:dyDescent="0.25">
      <c r="H57" s="26"/>
      <c r="J57" s="26"/>
    </row>
    <row r="58" spans="1:25" ht="19.5" x14ac:dyDescent="0.25">
      <c r="A58" s="814" t="s">
        <v>1055</v>
      </c>
      <c r="B58" s="940" t="s">
        <v>960</v>
      </c>
      <c r="C58" s="940"/>
      <c r="D58" s="940"/>
      <c r="E58" s="940"/>
      <c r="F58" s="940"/>
      <c r="G58" s="940"/>
      <c r="H58" s="940"/>
      <c r="I58" s="940"/>
      <c r="J58" s="940"/>
      <c r="K58" s="940"/>
      <c r="L58" s="940"/>
      <c r="M58" s="940"/>
      <c r="N58" s="940"/>
      <c r="O58" s="940"/>
      <c r="P58" s="940"/>
    </row>
    <row r="59" spans="1:25" ht="20.25" thickBot="1" x14ac:dyDescent="0.3">
      <c r="F59" s="101"/>
      <c r="G59" s="100"/>
      <c r="H59" s="637">
        <v>1399</v>
      </c>
      <c r="J59" s="637">
        <v>1398</v>
      </c>
    </row>
    <row r="60" spans="1:25" ht="18" x14ac:dyDescent="0.25">
      <c r="A60" s="122"/>
      <c r="B60" s="32"/>
      <c r="C60" s="32"/>
      <c r="E60" s="32"/>
      <c r="F60" s="32"/>
      <c r="G60" s="32"/>
      <c r="H60" s="537" t="s">
        <v>27</v>
      </c>
      <c r="I60" s="412"/>
      <c r="J60" s="537" t="s">
        <v>27</v>
      </c>
      <c r="K60" s="32"/>
      <c r="L60" s="32"/>
      <c r="M60" s="32"/>
      <c r="N60" s="32"/>
      <c r="O60" s="32"/>
      <c r="P60" s="32"/>
    </row>
    <row r="61" spans="1:25" ht="18" x14ac:dyDescent="0.25">
      <c r="A61" s="122"/>
      <c r="B61" s="32"/>
      <c r="C61" s="32"/>
      <c r="D61" s="61" t="s">
        <v>961</v>
      </c>
      <c r="E61" s="32"/>
      <c r="F61" s="32"/>
      <c r="G61" s="32"/>
      <c r="H61" s="32"/>
      <c r="I61" s="32"/>
      <c r="J61" s="32"/>
      <c r="K61" s="32"/>
      <c r="L61" s="32"/>
      <c r="M61" s="32"/>
      <c r="N61" s="32"/>
      <c r="O61" s="32"/>
      <c r="P61" s="32"/>
    </row>
    <row r="62" spans="1:25" ht="18" x14ac:dyDescent="0.25">
      <c r="A62" s="122"/>
      <c r="B62" s="32"/>
      <c r="C62" s="32"/>
      <c r="D62" s="53" t="s">
        <v>962</v>
      </c>
      <c r="E62" s="32"/>
      <c r="F62" s="32"/>
      <c r="G62" s="32"/>
      <c r="H62" s="32"/>
      <c r="I62" s="32"/>
      <c r="J62" s="32"/>
      <c r="K62" s="32"/>
      <c r="L62" s="32"/>
      <c r="M62" s="32"/>
      <c r="N62" s="32"/>
      <c r="O62" s="32"/>
      <c r="P62" s="32"/>
    </row>
    <row r="63" spans="1:25" ht="18" x14ac:dyDescent="0.25">
      <c r="A63" s="122"/>
      <c r="B63" s="32"/>
      <c r="C63" s="32"/>
      <c r="D63" s="53" t="s">
        <v>963</v>
      </c>
      <c r="E63" s="32"/>
      <c r="F63" s="32"/>
      <c r="G63" s="32"/>
      <c r="H63" s="32"/>
      <c r="I63" s="32"/>
      <c r="J63" s="32"/>
      <c r="K63" s="32"/>
      <c r="L63" s="32"/>
      <c r="M63" s="32"/>
      <c r="N63" s="32"/>
      <c r="O63" s="32"/>
      <c r="P63" s="32"/>
    </row>
    <row r="64" spans="1:25" ht="18" x14ac:dyDescent="0.25">
      <c r="A64" s="122"/>
      <c r="B64" s="32"/>
      <c r="C64" s="32"/>
      <c r="D64" s="53"/>
      <c r="E64" s="32"/>
      <c r="F64" s="32"/>
      <c r="G64" s="32"/>
      <c r="H64" s="32"/>
      <c r="I64" s="32"/>
      <c r="J64" s="32"/>
      <c r="K64" s="32"/>
      <c r="L64" s="32"/>
      <c r="M64" s="32"/>
      <c r="N64" s="32"/>
      <c r="O64" s="32"/>
      <c r="P64" s="32"/>
    </row>
    <row r="65" spans="1:20" ht="18" x14ac:dyDescent="0.25">
      <c r="A65" s="122"/>
      <c r="B65" s="32"/>
      <c r="C65" s="32"/>
      <c r="D65" s="53"/>
      <c r="E65" s="32"/>
      <c r="F65" s="32"/>
      <c r="G65" s="32"/>
      <c r="H65" s="32"/>
      <c r="I65" s="32"/>
      <c r="J65" s="32"/>
      <c r="K65" s="32"/>
      <c r="L65" s="32"/>
      <c r="M65" s="32"/>
      <c r="N65" s="32"/>
      <c r="O65" s="32"/>
      <c r="P65" s="32"/>
    </row>
    <row r="66" spans="1:20" ht="18" x14ac:dyDescent="0.25">
      <c r="A66" s="122"/>
      <c r="B66" s="32"/>
      <c r="C66" s="32"/>
      <c r="D66" s="53"/>
      <c r="E66" s="32"/>
      <c r="F66" s="32"/>
      <c r="G66" s="32"/>
      <c r="H66" s="32"/>
      <c r="I66" s="32"/>
      <c r="J66" s="32"/>
      <c r="K66" s="32"/>
      <c r="L66" s="32"/>
      <c r="M66" s="32"/>
      <c r="N66" s="32"/>
      <c r="O66" s="32"/>
      <c r="P66" s="32"/>
    </row>
    <row r="67" spans="1:20" ht="16.5" thickBot="1" x14ac:dyDescent="0.3">
      <c r="H67" s="65">
        <f>SUM(H61:H66)</f>
        <v>0</v>
      </c>
      <c r="J67" s="65">
        <f>SUM(J61:J66)</f>
        <v>0</v>
      </c>
    </row>
    <row r="68" spans="1:20" ht="15.75" customHeight="1" thickTop="1" x14ac:dyDescent="0.25">
      <c r="A68" s="70" t="s">
        <v>990</v>
      </c>
      <c r="B68" s="1014" t="s">
        <v>257</v>
      </c>
      <c r="C68" s="1014"/>
      <c r="D68" s="1014"/>
      <c r="E68" s="1014"/>
      <c r="F68" s="1014"/>
      <c r="G68" s="1014"/>
      <c r="H68" s="1014"/>
      <c r="I68" s="1014"/>
      <c r="J68" s="1014"/>
      <c r="K68" s="1014"/>
      <c r="L68" s="1014"/>
      <c r="M68" s="1014"/>
      <c r="N68" s="1014"/>
      <c r="O68" s="110"/>
    </row>
    <row r="69" spans="1:20" ht="19.5" x14ac:dyDescent="0.25">
      <c r="A69" s="111"/>
      <c r="B69" s="26"/>
      <c r="C69" s="26"/>
      <c r="D69" s="104"/>
      <c r="E69" s="26"/>
      <c r="F69" s="26"/>
      <c r="G69" s="26"/>
      <c r="H69" s="296">
        <f>'سر برگ صفحات'!A12</f>
        <v>1399</v>
      </c>
      <c r="I69" s="84"/>
      <c r="J69" s="296">
        <f>'سر برگ صفحات'!A11</f>
        <v>1398</v>
      </c>
      <c r="K69" s="26"/>
      <c r="L69" s="26"/>
      <c r="M69" s="26"/>
      <c r="N69" s="26"/>
      <c r="O69" s="26"/>
    </row>
    <row r="70" spans="1:20" x14ac:dyDescent="0.25">
      <c r="A70" s="631"/>
      <c r="B70" s="449"/>
      <c r="C70" s="449"/>
      <c r="D70" s="449"/>
      <c r="E70" s="449"/>
      <c r="F70" s="449"/>
      <c r="G70" s="449"/>
      <c r="H70" s="756" t="s">
        <v>68</v>
      </c>
      <c r="I70" s="412"/>
      <c r="J70" s="756" t="s">
        <v>68</v>
      </c>
      <c r="K70" s="449"/>
      <c r="L70" s="449"/>
      <c r="M70" s="449"/>
      <c r="N70" s="449"/>
      <c r="O70" s="449"/>
    </row>
    <row r="71" spans="1:20" x14ac:dyDescent="0.25">
      <c r="A71" s="111"/>
      <c r="B71" s="26"/>
      <c r="C71" s="26"/>
      <c r="D71" s="968" t="s">
        <v>794</v>
      </c>
      <c r="E71" s="968"/>
      <c r="F71" s="968"/>
      <c r="G71" s="26"/>
      <c r="H71" s="26"/>
      <c r="I71" s="26"/>
      <c r="J71" s="26"/>
      <c r="K71" s="26"/>
      <c r="L71" s="26"/>
      <c r="M71" s="26"/>
      <c r="N71" s="26"/>
      <c r="O71" s="26"/>
    </row>
    <row r="72" spans="1:20" x14ac:dyDescent="0.25">
      <c r="A72" s="111"/>
      <c r="B72" s="26"/>
      <c r="C72" s="26"/>
      <c r="D72" s="968" t="s">
        <v>258</v>
      </c>
      <c r="E72" s="968"/>
      <c r="F72" s="968"/>
      <c r="G72" s="26"/>
      <c r="H72" s="26"/>
      <c r="I72" s="26"/>
      <c r="J72" s="26"/>
      <c r="K72" s="26"/>
      <c r="L72" s="26"/>
      <c r="M72" s="26"/>
      <c r="N72" s="26"/>
      <c r="O72" s="26"/>
    </row>
    <row r="73" spans="1:20" x14ac:dyDescent="0.25">
      <c r="A73" s="111"/>
      <c r="B73" s="26"/>
      <c r="C73" s="26"/>
      <c r="D73" s="968" t="s">
        <v>253</v>
      </c>
      <c r="E73" s="968"/>
      <c r="F73" s="968"/>
      <c r="G73" s="26"/>
      <c r="H73" s="26"/>
      <c r="I73" s="26"/>
      <c r="J73" s="26"/>
      <c r="K73" s="26"/>
      <c r="L73" s="26"/>
      <c r="M73" s="26"/>
      <c r="N73" s="26"/>
      <c r="O73" s="26"/>
    </row>
    <row r="74" spans="1:20" ht="16.5" thickBot="1" x14ac:dyDescent="0.3">
      <c r="H74" s="65">
        <f>SUM(H71:H73)</f>
        <v>0</v>
      </c>
      <c r="I74" s="26"/>
      <c r="J74" s="65">
        <f>SUM(J71:J73)</f>
        <v>0</v>
      </c>
    </row>
    <row r="75" spans="1:20" ht="16.5" thickTop="1" x14ac:dyDescent="0.25"/>
    <row r="77" spans="1:20" x14ac:dyDescent="0.25">
      <c r="A77" s="957" t="s">
        <v>635</v>
      </c>
      <c r="B77" s="957"/>
      <c r="C77" s="957"/>
      <c r="D77" s="957"/>
      <c r="E77" s="957"/>
      <c r="F77" s="957"/>
      <c r="G77" s="957"/>
      <c r="H77" s="957"/>
      <c r="I77" s="957"/>
      <c r="J77" s="957"/>
      <c r="K77" s="957"/>
      <c r="L77" s="957"/>
      <c r="M77" s="957"/>
      <c r="N77" s="957"/>
      <c r="O77" s="957"/>
    </row>
    <row r="79" spans="1:20" ht="16.5" customHeight="1" x14ac:dyDescent="0.25">
      <c r="A79" s="880" t="s">
        <v>793</v>
      </c>
      <c r="B79" s="880"/>
      <c r="C79" s="880"/>
      <c r="D79" s="880"/>
      <c r="E79" s="880"/>
      <c r="F79" s="880"/>
      <c r="G79" s="880"/>
      <c r="H79" s="880"/>
      <c r="I79" s="880"/>
      <c r="J79" s="880"/>
      <c r="K79" s="880"/>
      <c r="L79" s="880"/>
      <c r="M79" s="880"/>
      <c r="N79" s="880"/>
      <c r="O79" s="880"/>
      <c r="P79" s="880"/>
      <c r="Q79" s="880"/>
      <c r="R79" s="880"/>
      <c r="S79" s="880"/>
      <c r="T79" s="880"/>
    </row>
    <row r="80" spans="1:20" ht="16.5" customHeight="1" x14ac:dyDescent="0.25"/>
    <row r="81" ht="16.5" customHeight="1" x14ac:dyDescent="0.25"/>
    <row r="82" ht="16.5" customHeight="1" x14ac:dyDescent="0.25"/>
    <row r="83" ht="16.5" customHeight="1" x14ac:dyDescent="0.25"/>
    <row r="84" ht="16.5" customHeight="1" x14ac:dyDescent="0.25"/>
    <row r="85" ht="16.5" customHeight="1" x14ac:dyDescent="0.25"/>
    <row r="86" ht="16.5" customHeight="1" x14ac:dyDescent="0.25"/>
    <row r="87" ht="16.5" customHeight="1" x14ac:dyDescent="0.25"/>
    <row r="88" ht="16.5" customHeight="1" x14ac:dyDescent="0.25"/>
    <row r="89" ht="16.5" customHeight="1" x14ac:dyDescent="0.25"/>
    <row r="90" ht="16.5" customHeight="1" x14ac:dyDescent="0.25"/>
    <row r="91" ht="16.5" customHeight="1" x14ac:dyDescent="0.25"/>
    <row r="92" ht="16.5" customHeight="1" x14ac:dyDescent="0.25"/>
  </sheetData>
  <mergeCells count="16">
    <mergeCell ref="A79:T79"/>
    <mergeCell ref="A1:O1"/>
    <mergeCell ref="A2:O2"/>
    <mergeCell ref="A3:O3"/>
    <mergeCell ref="D72:F72"/>
    <mergeCell ref="D42:F42"/>
    <mergeCell ref="B47:P47"/>
    <mergeCell ref="A77:O77"/>
    <mergeCell ref="B4:O4"/>
    <mergeCell ref="B68:N68"/>
    <mergeCell ref="D18:F18"/>
    <mergeCell ref="D6:F6"/>
    <mergeCell ref="D71:F71"/>
    <mergeCell ref="D73:F73"/>
    <mergeCell ref="F30:AD30"/>
    <mergeCell ref="B58:P58"/>
  </mergeCells>
  <pageMargins left="0.39370078740157483" right="1.18" top="0.39370078740157483" bottom="0.39370078740157483" header="0.31496062992125984" footer="0.31496062992125984"/>
  <pageSetup scale="98" orientation="portrait" r:id="rId1"/>
  <legacy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R35"/>
  <sheetViews>
    <sheetView rightToLeft="1" zoomScaleNormal="100" zoomScaleSheetLayoutView="106" workbookViewId="0">
      <selection activeCell="J33" sqref="J33"/>
    </sheetView>
  </sheetViews>
  <sheetFormatPr defaultColWidth="5.28515625" defaultRowHeight="18" x14ac:dyDescent="0.25"/>
  <cols>
    <col min="1" max="1" width="5.7109375" style="122" bestFit="1" customWidth="1"/>
    <col min="2" max="2" width="2.140625" style="32" customWidth="1"/>
    <col min="3" max="3" width="0.7109375" style="32" customWidth="1"/>
    <col min="4" max="4" width="14.7109375" style="32" customWidth="1"/>
    <col min="5" max="5" width="0.7109375" style="32" customWidth="1"/>
    <col min="6" max="6" width="11.7109375" style="32" customWidth="1"/>
    <col min="7" max="7" width="0.7109375" style="32" customWidth="1"/>
    <col min="8" max="8" width="11.7109375" style="32" customWidth="1"/>
    <col min="9" max="9" width="0.7109375" style="32" customWidth="1"/>
    <col min="10" max="10" width="10.42578125" style="32" customWidth="1"/>
    <col min="11" max="11" width="0.7109375" style="32" customWidth="1"/>
    <col min="12" max="12" width="10.42578125" style="32" customWidth="1"/>
    <col min="13" max="13" width="0.7109375" style="32" customWidth="1"/>
    <col min="14" max="14" width="1.85546875" style="32" customWidth="1"/>
    <col min="15" max="15" width="11.7109375" style="105" customWidth="1"/>
    <col min="16" max="16" width="15.28515625" style="105" bestFit="1" customWidth="1"/>
    <col min="17" max="17" width="5" style="32" customWidth="1"/>
    <col min="18" max="18" width="10.28515625" style="32" bestFit="1" customWidth="1"/>
    <col min="19" max="19" width="5" style="32" customWidth="1"/>
    <col min="20" max="20" width="10.28515625" style="32" bestFit="1" customWidth="1"/>
    <col min="21" max="23" width="9" style="32" customWidth="1"/>
    <col min="24" max="24" width="10.28515625" style="32" bestFit="1" customWidth="1"/>
    <col min="25" max="253" width="9" style="32" customWidth="1"/>
    <col min="254" max="254" width="3.7109375" style="32" customWidth="1"/>
    <col min="255" max="255" width="4.85546875" style="32" customWidth="1"/>
    <col min="256" max="16384" width="5.28515625" style="32"/>
  </cols>
  <sheetData>
    <row r="1" spans="1:18" s="49" customFormat="1" ht="21" x14ac:dyDescent="0.5">
      <c r="A1" s="941" t="str">
        <f>'سر برگ صفحات'!A1</f>
        <v>شرکت صندوق پژوهش و فناوری غیر دولتی ....(سهامی خاص)</v>
      </c>
      <c r="B1" s="941"/>
      <c r="C1" s="941"/>
      <c r="D1" s="941"/>
      <c r="E1" s="941"/>
      <c r="F1" s="941"/>
      <c r="G1" s="941"/>
      <c r="H1" s="941"/>
      <c r="I1" s="941"/>
      <c r="J1" s="941"/>
      <c r="K1" s="941"/>
      <c r="L1" s="941"/>
      <c r="M1" s="941"/>
      <c r="N1" s="47"/>
      <c r="O1" s="48"/>
      <c r="P1" s="48"/>
      <c r="Q1" s="47"/>
      <c r="R1" s="47"/>
    </row>
    <row r="2" spans="1:18" s="49" customFormat="1" ht="21" x14ac:dyDescent="0.5">
      <c r="A2" s="942" t="str">
        <f>'سر برگ صفحات'!A14</f>
        <v>يادداشتهاي توضيحي صورت هاي مالي</v>
      </c>
      <c r="B2" s="942"/>
      <c r="C2" s="942"/>
      <c r="D2" s="942"/>
      <c r="E2" s="942"/>
      <c r="F2" s="942"/>
      <c r="G2" s="942"/>
      <c r="H2" s="942"/>
      <c r="I2" s="942"/>
      <c r="J2" s="942"/>
      <c r="K2" s="942"/>
      <c r="L2" s="942"/>
      <c r="M2" s="942"/>
      <c r="N2" s="47"/>
      <c r="O2" s="48"/>
      <c r="P2" s="48"/>
      <c r="Q2" s="47"/>
      <c r="R2" s="47"/>
    </row>
    <row r="3" spans="1:18" s="49" customFormat="1" ht="21" x14ac:dyDescent="0.5">
      <c r="A3" s="942" t="str">
        <f>'سر برگ صفحات'!A3</f>
        <v>سال مالي منتهی به .. اسفند …</v>
      </c>
      <c r="B3" s="942"/>
      <c r="C3" s="942"/>
      <c r="D3" s="942"/>
      <c r="E3" s="942"/>
      <c r="F3" s="942"/>
      <c r="G3" s="942"/>
      <c r="H3" s="942"/>
      <c r="I3" s="942"/>
      <c r="J3" s="942"/>
      <c r="K3" s="942"/>
      <c r="L3" s="942"/>
      <c r="M3" s="942"/>
      <c r="N3" s="47"/>
      <c r="O3" s="48"/>
      <c r="P3" s="48"/>
      <c r="Q3" s="47"/>
      <c r="R3" s="47"/>
    </row>
    <row r="4" spans="1:18" ht="19.5" x14ac:dyDescent="0.25">
      <c r="A4" s="58" t="s">
        <v>259</v>
      </c>
      <c r="B4" s="940" t="s">
        <v>215</v>
      </c>
      <c r="C4" s="940"/>
      <c r="D4" s="940"/>
      <c r="E4" s="940"/>
      <c r="F4" s="940"/>
      <c r="G4" s="940"/>
      <c r="H4" s="940"/>
      <c r="I4" s="940"/>
      <c r="J4" s="940"/>
      <c r="K4" s="940"/>
      <c r="L4" s="940"/>
    </row>
    <row r="5" spans="1:18" ht="19.5" x14ac:dyDescent="0.25">
      <c r="C5" s="84"/>
      <c r="I5" s="104"/>
      <c r="J5" s="544">
        <f>'سر برگ صفحات'!A12</f>
        <v>1399</v>
      </c>
      <c r="K5" s="443"/>
      <c r="L5" s="544">
        <f>'سر برگ صفحات'!A11</f>
        <v>1398</v>
      </c>
    </row>
    <row r="6" spans="1:18" s="412" customFormat="1" ht="14.25" x14ac:dyDescent="0.25">
      <c r="A6" s="549"/>
      <c r="B6" s="439"/>
      <c r="C6" s="625"/>
      <c r="I6" s="449"/>
      <c r="J6" s="543" t="s">
        <v>68</v>
      </c>
      <c r="L6" s="543" t="s">
        <v>68</v>
      </c>
      <c r="O6" s="418"/>
      <c r="P6" s="418"/>
    </row>
    <row r="7" spans="1:18" s="104" customFormat="1" x14ac:dyDescent="0.25">
      <c r="A7" s="115"/>
      <c r="D7" s="971" t="s">
        <v>260</v>
      </c>
      <c r="E7" s="971"/>
      <c r="F7" s="971"/>
      <c r="O7" s="117"/>
      <c r="P7" s="117"/>
    </row>
    <row r="8" spans="1:18" s="104" customFormat="1" x14ac:dyDescent="0.25">
      <c r="A8" s="115"/>
      <c r="D8" s="1018" t="s">
        <v>919</v>
      </c>
      <c r="E8" s="1018"/>
      <c r="F8" s="1018"/>
      <c r="O8" s="117"/>
      <c r="P8" s="117"/>
    </row>
    <row r="9" spans="1:18" s="104" customFormat="1" ht="19.5" x14ac:dyDescent="0.25">
      <c r="A9" s="115"/>
      <c r="D9" s="1018" t="s">
        <v>261</v>
      </c>
      <c r="E9" s="1018"/>
      <c r="F9" s="1018"/>
      <c r="J9" s="295"/>
      <c r="L9" s="295"/>
      <c r="O9" s="117"/>
      <c r="P9" s="117"/>
    </row>
    <row r="10" spans="1:18" s="104" customFormat="1" ht="19.5" x14ac:dyDescent="0.25">
      <c r="A10" s="115"/>
      <c r="D10" s="1018" t="s">
        <v>253</v>
      </c>
      <c r="E10" s="1018"/>
      <c r="F10" s="1018"/>
      <c r="J10" s="294"/>
      <c r="L10" s="294"/>
      <c r="O10" s="117"/>
      <c r="P10" s="117"/>
    </row>
    <row r="11" spans="1:18" s="104" customFormat="1" x14ac:dyDescent="0.25">
      <c r="A11" s="115"/>
      <c r="D11" s="1019"/>
      <c r="E11" s="1019"/>
      <c r="F11" s="1019"/>
      <c r="J11" s="331">
        <f>SUM(J8:J10)</f>
        <v>0</v>
      </c>
      <c r="L11" s="331">
        <f>SUM(L8:L10)</f>
        <v>0</v>
      </c>
      <c r="O11" s="117"/>
      <c r="P11" s="117"/>
    </row>
    <row r="12" spans="1:18" s="104" customFormat="1" ht="19.5" x14ac:dyDescent="0.25">
      <c r="A12" s="115"/>
      <c r="B12" s="84"/>
      <c r="D12" s="971" t="s">
        <v>262</v>
      </c>
      <c r="E12" s="971"/>
      <c r="F12" s="971"/>
      <c r="O12" s="117"/>
      <c r="P12" s="117"/>
    </row>
    <row r="13" spans="1:18" s="104" customFormat="1" x14ac:dyDescent="0.25">
      <c r="A13" s="115"/>
      <c r="D13" s="1018" t="s">
        <v>263</v>
      </c>
      <c r="E13" s="1018"/>
      <c r="F13" s="1018"/>
      <c r="O13" s="117"/>
      <c r="P13" s="117"/>
    </row>
    <row r="14" spans="1:18" s="104" customFormat="1" x14ac:dyDescent="0.25">
      <c r="A14" s="115"/>
      <c r="D14" s="1018" t="s">
        <v>264</v>
      </c>
      <c r="E14" s="1018"/>
      <c r="F14" s="1018"/>
      <c r="O14" s="117"/>
      <c r="P14" s="117"/>
    </row>
    <row r="15" spans="1:18" s="104" customFormat="1" x14ac:dyDescent="0.25">
      <c r="A15" s="115"/>
      <c r="D15" s="1018" t="s">
        <v>265</v>
      </c>
      <c r="E15" s="1018"/>
      <c r="F15" s="1018"/>
      <c r="O15" s="117"/>
      <c r="P15" s="117"/>
    </row>
    <row r="16" spans="1:18" s="104" customFormat="1" x14ac:dyDescent="0.25">
      <c r="A16" s="115"/>
      <c r="D16" s="1018" t="s">
        <v>253</v>
      </c>
      <c r="E16" s="1018"/>
      <c r="F16" s="1018"/>
      <c r="O16" s="117"/>
      <c r="P16" s="117"/>
    </row>
    <row r="17" spans="1:16" s="104" customFormat="1" x14ac:dyDescent="0.25">
      <c r="A17" s="115"/>
      <c r="D17" s="1018" t="s">
        <v>270</v>
      </c>
      <c r="E17" s="1018"/>
      <c r="F17" s="1018"/>
      <c r="J17" s="118"/>
      <c r="L17" s="118"/>
      <c r="O17" s="117"/>
      <c r="P17" s="117"/>
    </row>
    <row r="18" spans="1:16" s="104" customFormat="1" x14ac:dyDescent="0.25">
      <c r="A18" s="115"/>
      <c r="J18" s="104">
        <f>SUM(J13:J17)</f>
        <v>0</v>
      </c>
      <c r="L18" s="104">
        <f>SUM(L13:L17)</f>
        <v>0</v>
      </c>
      <c r="O18" s="117"/>
      <c r="P18" s="117"/>
    </row>
    <row r="19" spans="1:16" s="104" customFormat="1" ht="20.25" thickBot="1" x14ac:dyDescent="0.3">
      <c r="A19" s="115"/>
      <c r="B19" s="84"/>
      <c r="J19" s="120">
        <f>J18+J11</f>
        <v>0</v>
      </c>
      <c r="L19" s="120">
        <f>L18+L11</f>
        <v>0</v>
      </c>
      <c r="O19" s="117"/>
      <c r="P19" s="117"/>
    </row>
    <row r="20" spans="1:16" s="104" customFormat="1" ht="18.75" thickTop="1" x14ac:dyDescent="0.25">
      <c r="A20" s="115"/>
      <c r="O20" s="117"/>
      <c r="P20" s="117"/>
    </row>
    <row r="21" spans="1:16" s="104" customFormat="1" x14ac:dyDescent="0.25">
      <c r="A21" s="530" t="s">
        <v>991</v>
      </c>
      <c r="B21" s="1017" t="s">
        <v>266</v>
      </c>
      <c r="C21" s="1017"/>
      <c r="D21" s="1017"/>
      <c r="E21" s="1017"/>
      <c r="F21" s="1017"/>
      <c r="G21" s="1017"/>
      <c r="H21" s="1017"/>
      <c r="I21" s="1017"/>
      <c r="J21" s="1017"/>
      <c r="K21" s="1017"/>
      <c r="L21" s="1017"/>
      <c r="O21" s="117"/>
      <c r="P21" s="117"/>
    </row>
    <row r="22" spans="1:16" x14ac:dyDescent="0.25">
      <c r="F22" s="104"/>
      <c r="H22" s="104"/>
      <c r="J22" s="104"/>
      <c r="L22" s="104"/>
    </row>
    <row r="24" spans="1:16" ht="19.5" x14ac:dyDescent="0.25">
      <c r="A24" s="58" t="s">
        <v>267</v>
      </c>
      <c r="B24" s="1020" t="s">
        <v>240</v>
      </c>
      <c r="C24" s="1020"/>
      <c r="D24" s="1020"/>
      <c r="E24" s="1020"/>
      <c r="F24" s="1020"/>
      <c r="G24" s="1020"/>
      <c r="H24" s="1020"/>
      <c r="I24" s="1020"/>
      <c r="J24" s="1020"/>
      <c r="K24" s="1020"/>
      <c r="L24" s="1020"/>
    </row>
    <row r="25" spans="1:16" x14ac:dyDescent="0.25">
      <c r="A25" s="111"/>
      <c r="B25" s="26"/>
      <c r="C25" s="26"/>
      <c r="D25" s="26"/>
      <c r="E25" s="26"/>
      <c r="F25" s="443"/>
      <c r="G25" s="443"/>
      <c r="H25" s="443"/>
      <c r="I25" s="793"/>
      <c r="J25" s="789">
        <v>1398</v>
      </c>
      <c r="K25" s="443"/>
      <c r="L25" s="789">
        <v>1397</v>
      </c>
    </row>
    <row r="26" spans="1:16" x14ac:dyDescent="0.25">
      <c r="A26" s="631"/>
      <c r="B26" s="449"/>
      <c r="C26" s="449"/>
      <c r="D26" s="449"/>
      <c r="E26" s="449"/>
      <c r="F26" s="438"/>
      <c r="G26" s="438"/>
      <c r="H26" s="438"/>
      <c r="I26" s="438"/>
      <c r="J26" s="628" t="s">
        <v>244</v>
      </c>
      <c r="K26" s="438"/>
      <c r="L26" s="629" t="s">
        <v>244</v>
      </c>
    </row>
    <row r="27" spans="1:16" x14ac:dyDescent="0.25">
      <c r="A27" s="631"/>
      <c r="B27" s="449"/>
      <c r="C27" s="449"/>
      <c r="D27" s="449"/>
      <c r="E27" s="449"/>
      <c r="F27" s="543"/>
      <c r="G27" s="449"/>
      <c r="H27" s="543"/>
      <c r="I27" s="412"/>
      <c r="J27" s="543" t="s">
        <v>68</v>
      </c>
      <c r="K27" s="412"/>
      <c r="L27" s="543" t="s">
        <v>68</v>
      </c>
    </row>
    <row r="28" spans="1:16" x14ac:dyDescent="0.25">
      <c r="A28" s="115"/>
      <c r="B28" s="104"/>
      <c r="C28" s="104"/>
      <c r="D28" s="968"/>
      <c r="E28" s="968"/>
      <c r="F28" s="104"/>
      <c r="G28" s="104"/>
      <c r="H28" s="104"/>
      <c r="I28" s="104"/>
      <c r="J28" s="104">
        <f>F28+H28</f>
        <v>0</v>
      </c>
    </row>
    <row r="29" spans="1:16" x14ac:dyDescent="0.25">
      <c r="A29" s="115"/>
      <c r="B29" s="104"/>
      <c r="C29" s="104"/>
      <c r="D29" s="968"/>
      <c r="E29" s="968"/>
      <c r="F29" s="104"/>
      <c r="G29" s="104"/>
      <c r="H29" s="104"/>
      <c r="J29" s="104">
        <f>F29+H29</f>
        <v>0</v>
      </c>
      <c r="L29" s="104"/>
    </row>
    <row r="30" spans="1:16" x14ac:dyDescent="0.25">
      <c r="D30" s="968"/>
      <c r="E30" s="968"/>
      <c r="F30" s="104"/>
      <c r="G30" s="104"/>
      <c r="H30" s="104"/>
      <c r="J30" s="104">
        <f>F30+H30</f>
        <v>0</v>
      </c>
    </row>
    <row r="31" spans="1:16" x14ac:dyDescent="0.25">
      <c r="D31" s="968"/>
      <c r="E31" s="968"/>
      <c r="F31" s="104"/>
      <c r="G31" s="104"/>
      <c r="H31" s="104"/>
      <c r="J31" s="104">
        <f>F31+H31</f>
        <v>0</v>
      </c>
    </row>
    <row r="32" spans="1:16" ht="18.75" thickBot="1" x14ac:dyDescent="0.3">
      <c r="F32" s="104"/>
      <c r="G32" s="104"/>
      <c r="H32" s="104"/>
      <c r="J32" s="32">
        <f>SUM(J28:J31)</f>
        <v>0</v>
      </c>
      <c r="L32" s="32">
        <f>SUM(L28:L31)</f>
        <v>0</v>
      </c>
    </row>
    <row r="33" spans="1:13" ht="18.75" thickBot="1" x14ac:dyDescent="0.3">
      <c r="F33" s="104"/>
      <c r="G33" s="104"/>
      <c r="H33" s="104"/>
      <c r="J33" s="335">
        <f>SUM(J32:J32)</f>
        <v>0</v>
      </c>
      <c r="L33" s="335">
        <f>SUM(L32:L32)</f>
        <v>0</v>
      </c>
    </row>
    <row r="34" spans="1:13" ht="18.75" thickTop="1" x14ac:dyDescent="0.25"/>
    <row r="35" spans="1:13" x14ac:dyDescent="0.25">
      <c r="A35" s="886" t="s">
        <v>636</v>
      </c>
      <c r="B35" s="886"/>
      <c r="C35" s="886"/>
      <c r="D35" s="886"/>
      <c r="E35" s="886"/>
      <c r="F35" s="886"/>
      <c r="G35" s="886"/>
      <c r="H35" s="886"/>
      <c r="I35" s="886"/>
      <c r="J35" s="886"/>
      <c r="K35" s="886"/>
      <c r="L35" s="886"/>
      <c r="M35" s="886"/>
    </row>
  </sheetData>
  <mergeCells count="22">
    <mergeCell ref="D14:F14"/>
    <mergeCell ref="A1:M1"/>
    <mergeCell ref="A2:M2"/>
    <mergeCell ref="A3:M3"/>
    <mergeCell ref="D8:F8"/>
    <mergeCell ref="D9:F9"/>
    <mergeCell ref="A35:M35"/>
    <mergeCell ref="B21:L21"/>
    <mergeCell ref="B4:L4"/>
    <mergeCell ref="D13:F13"/>
    <mergeCell ref="D16:F16"/>
    <mergeCell ref="D28:E28"/>
    <mergeCell ref="D29:E29"/>
    <mergeCell ref="D30:E30"/>
    <mergeCell ref="D31:E31"/>
    <mergeCell ref="D7:F7"/>
    <mergeCell ref="D15:F15"/>
    <mergeCell ref="D11:F11"/>
    <mergeCell ref="D12:F12"/>
    <mergeCell ref="D17:F17"/>
    <mergeCell ref="D10:F10"/>
    <mergeCell ref="B24:L24"/>
  </mergeCells>
  <pageMargins left="0.39370078740157483" right="1.76" top="0.39370078740157483" bottom="0.39370078740157483" header="0.31496062992125984" footer="0.31496062992125984"/>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Y46"/>
  <sheetViews>
    <sheetView rightToLeft="1" zoomScaleNormal="100" zoomScaleSheetLayoutView="96" workbookViewId="0">
      <selection activeCell="P31" sqref="P31:P32"/>
    </sheetView>
  </sheetViews>
  <sheetFormatPr defaultColWidth="9" defaultRowHeight="18" x14ac:dyDescent="0.25"/>
  <cols>
    <col min="1" max="1" width="6.5703125" style="122" customWidth="1"/>
    <col min="2" max="2" width="12.28515625" style="32" customWidth="1"/>
    <col min="3" max="3" width="0.7109375" style="32" customWidth="1"/>
    <col min="4" max="4" width="6.28515625" style="32" customWidth="1"/>
    <col min="5" max="5" width="0.7109375" style="32" customWidth="1"/>
    <col min="6" max="6" width="8.7109375" style="32" customWidth="1"/>
    <col min="7" max="7" width="0.7109375" style="32" customWidth="1"/>
    <col min="8" max="8" width="9" style="32" customWidth="1"/>
    <col min="9" max="9" width="0.7109375" style="32" customWidth="1"/>
    <col min="10" max="10" width="7.7109375" style="32" customWidth="1"/>
    <col min="11" max="11" width="0.7109375" style="32" customWidth="1"/>
    <col min="12" max="12" width="7.42578125" style="32" customWidth="1"/>
    <col min="13" max="13" width="0.7109375" style="32" customWidth="1"/>
    <col min="14" max="14" width="7.42578125" style="32" customWidth="1"/>
    <col min="15" max="15" width="0.7109375" style="32" customWidth="1"/>
    <col min="16" max="16" width="5.85546875" style="32" customWidth="1"/>
    <col min="17" max="17" width="0.7109375" style="32" customWidth="1"/>
    <col min="18" max="18" width="5.85546875" style="32" customWidth="1"/>
    <col min="19" max="19" width="1" style="32" customWidth="1"/>
    <col min="20" max="20" width="0.7109375" style="32" customWidth="1"/>
    <col min="21" max="21" width="1.85546875" style="32" customWidth="1"/>
    <col min="22" max="22" width="11.7109375" style="105" customWidth="1"/>
    <col min="23" max="23" width="15.28515625" style="105" bestFit="1" customWidth="1"/>
    <col min="24" max="24" width="5" style="32" customWidth="1"/>
    <col min="25" max="25" width="10.28515625" style="32" bestFit="1" customWidth="1"/>
    <col min="26" max="26" width="5" style="32" customWidth="1"/>
    <col min="27" max="27" width="10.28515625" style="32" bestFit="1" customWidth="1"/>
    <col min="28" max="30" width="9" style="32"/>
    <col min="31" max="31" width="10.28515625" style="32" bestFit="1" customWidth="1"/>
    <col min="32" max="16384" width="9" style="32"/>
  </cols>
  <sheetData>
    <row r="1" spans="1:25" s="49" customFormat="1" ht="21" x14ac:dyDescent="0.5">
      <c r="A1" s="941" t="str">
        <f>'سر برگ صفحات'!A1</f>
        <v>شرکت صندوق پژوهش و فناوری غیر دولتی ....(سهامی خاص)</v>
      </c>
      <c r="B1" s="941"/>
      <c r="C1" s="941"/>
      <c r="D1" s="941"/>
      <c r="E1" s="941"/>
      <c r="F1" s="941"/>
      <c r="G1" s="941"/>
      <c r="H1" s="941"/>
      <c r="I1" s="941"/>
      <c r="J1" s="941"/>
      <c r="K1" s="941"/>
      <c r="L1" s="941"/>
      <c r="M1" s="941"/>
      <c r="N1" s="941"/>
      <c r="O1" s="941"/>
      <c r="P1" s="941"/>
      <c r="Q1" s="941"/>
      <c r="R1" s="941"/>
      <c r="S1" s="941"/>
      <c r="T1" s="941"/>
      <c r="U1" s="47"/>
      <c r="V1" s="48"/>
      <c r="W1" s="48"/>
      <c r="X1" s="47"/>
      <c r="Y1" s="47"/>
    </row>
    <row r="2" spans="1:25" s="49" customFormat="1" ht="21" x14ac:dyDescent="0.5">
      <c r="A2" s="942" t="str">
        <f>'سر برگ صفحات'!A14</f>
        <v>يادداشتهاي توضيحي صورت هاي مالي</v>
      </c>
      <c r="B2" s="942"/>
      <c r="C2" s="942"/>
      <c r="D2" s="942"/>
      <c r="E2" s="942"/>
      <c r="F2" s="942"/>
      <c r="G2" s="942"/>
      <c r="H2" s="942"/>
      <c r="I2" s="942"/>
      <c r="J2" s="942"/>
      <c r="K2" s="942"/>
      <c r="L2" s="942"/>
      <c r="M2" s="942"/>
      <c r="N2" s="942"/>
      <c r="O2" s="942"/>
      <c r="P2" s="942"/>
      <c r="Q2" s="942"/>
      <c r="R2" s="942"/>
      <c r="S2" s="942"/>
      <c r="T2" s="942"/>
      <c r="U2" s="47"/>
      <c r="V2" s="48"/>
      <c r="W2" s="48"/>
      <c r="X2" s="47"/>
      <c r="Y2" s="47"/>
    </row>
    <row r="3" spans="1:25" s="49" customFormat="1" ht="21" x14ac:dyDescent="0.5">
      <c r="A3" s="942" t="str">
        <f>'سر برگ صفحات'!A3</f>
        <v>سال مالي منتهی به .. اسفند …</v>
      </c>
      <c r="B3" s="942"/>
      <c r="C3" s="942"/>
      <c r="D3" s="942"/>
      <c r="E3" s="942"/>
      <c r="F3" s="942"/>
      <c r="G3" s="942"/>
      <c r="H3" s="942"/>
      <c r="I3" s="942"/>
      <c r="J3" s="942"/>
      <c r="K3" s="942"/>
      <c r="L3" s="942"/>
      <c r="M3" s="942"/>
      <c r="N3" s="942"/>
      <c r="O3" s="942"/>
      <c r="P3" s="942"/>
      <c r="Q3" s="942"/>
      <c r="R3" s="942"/>
      <c r="S3" s="942"/>
      <c r="T3" s="942"/>
      <c r="U3" s="47"/>
      <c r="V3" s="48"/>
      <c r="W3" s="48"/>
      <c r="X3" s="47"/>
      <c r="Y3" s="47"/>
    </row>
    <row r="4" spans="1:25" s="49" customFormat="1" ht="19.5" x14ac:dyDescent="0.5">
      <c r="A4" s="58" t="s">
        <v>271</v>
      </c>
      <c r="B4" s="823" t="s">
        <v>1056</v>
      </c>
      <c r="C4" s="46"/>
      <c r="D4" s="46"/>
      <c r="E4" s="46"/>
      <c r="F4" s="46"/>
      <c r="G4" s="46"/>
      <c r="H4" s="46"/>
      <c r="I4" s="46"/>
      <c r="J4" s="46"/>
      <c r="K4" s="46"/>
      <c r="L4" s="46"/>
      <c r="M4" s="46"/>
      <c r="N4" s="46"/>
      <c r="O4" s="46"/>
      <c r="P4" s="46"/>
      <c r="Q4" s="46"/>
      <c r="R4" s="46"/>
      <c r="S4" s="46"/>
      <c r="T4" s="46"/>
      <c r="U4" s="47"/>
      <c r="V4" s="48"/>
      <c r="W4" s="48"/>
      <c r="X4" s="47"/>
      <c r="Y4" s="47"/>
    </row>
    <row r="5" spans="1:25" s="49" customFormat="1" ht="19.5" x14ac:dyDescent="0.5">
      <c r="A5" s="58"/>
      <c r="B5" s="809"/>
      <c r="C5" s="46"/>
      <c r="D5" s="46"/>
      <c r="E5" s="46"/>
      <c r="H5" s="1004">
        <f>'سر برگ صفحات'!A12</f>
        <v>1399</v>
      </c>
      <c r="I5" s="1004"/>
      <c r="J5" s="1004"/>
      <c r="K5" s="1004"/>
      <c r="L5" s="1004"/>
      <c r="M5" s="46"/>
      <c r="N5" s="810">
        <f>'سر برگ صفحات'!A11</f>
        <v>1398</v>
      </c>
      <c r="T5" s="46"/>
      <c r="U5" s="47"/>
      <c r="V5" s="48"/>
      <c r="W5" s="48"/>
      <c r="X5" s="47"/>
      <c r="Y5" s="47"/>
    </row>
    <row r="6" spans="1:25" s="538" customFormat="1" ht="45" x14ac:dyDescent="0.25">
      <c r="A6" s="542"/>
      <c r="B6" s="435"/>
      <c r="C6" s="435"/>
      <c r="D6" s="438"/>
      <c r="E6" s="438"/>
      <c r="H6" s="437" t="s">
        <v>117</v>
      </c>
      <c r="I6" s="438"/>
      <c r="J6" s="437" t="s">
        <v>188</v>
      </c>
      <c r="K6" s="438"/>
      <c r="L6" s="437" t="s">
        <v>221</v>
      </c>
      <c r="M6" s="438"/>
      <c r="N6" s="437" t="s">
        <v>221</v>
      </c>
      <c r="T6" s="435"/>
      <c r="V6" s="539"/>
      <c r="W6" s="539"/>
    </row>
    <row r="7" spans="1:25" s="616" customFormat="1" ht="19.5" customHeight="1" x14ac:dyDescent="0.25">
      <c r="A7" s="614"/>
      <c r="B7" s="615"/>
      <c r="C7" s="615"/>
      <c r="D7" s="543"/>
      <c r="E7" s="543"/>
      <c r="H7" s="543" t="s">
        <v>68</v>
      </c>
      <c r="I7" s="543"/>
      <c r="J7" s="543" t="s">
        <v>68</v>
      </c>
      <c r="K7" s="543"/>
      <c r="L7" s="624" t="s">
        <v>68</v>
      </c>
      <c r="M7" s="543"/>
      <c r="N7" s="624" t="s">
        <v>68</v>
      </c>
      <c r="T7" s="615"/>
      <c r="V7" s="617"/>
      <c r="W7" s="617"/>
    </row>
    <row r="8" spans="1:25" s="616" customFormat="1" ht="19.5" customHeight="1" x14ac:dyDescent="0.25">
      <c r="A8" s="614"/>
      <c r="B8" s="808"/>
      <c r="C8" s="615"/>
      <c r="D8" s="543"/>
      <c r="E8" s="543"/>
      <c r="H8" s="543"/>
      <c r="I8" s="543"/>
      <c r="J8" s="543"/>
      <c r="K8" s="543"/>
      <c r="L8" s="624"/>
      <c r="M8" s="543"/>
      <c r="N8" s="624"/>
      <c r="T8" s="615"/>
      <c r="V8" s="617"/>
      <c r="W8" s="617"/>
    </row>
    <row r="9" spans="1:25" ht="18.600000000000001" customHeight="1" x14ac:dyDescent="0.25">
      <c r="B9" s="992" t="s">
        <v>1025</v>
      </c>
      <c r="C9" s="992"/>
      <c r="D9" s="992"/>
      <c r="E9" s="992"/>
      <c r="F9" s="992"/>
      <c r="H9" s="116">
        <f>H27</f>
        <v>1399</v>
      </c>
      <c r="J9" s="32">
        <f>J27</f>
        <v>0</v>
      </c>
      <c r="L9" s="32">
        <f>L27</f>
        <v>0</v>
      </c>
      <c r="N9" s="32">
        <f>P27</f>
        <v>0</v>
      </c>
    </row>
    <row r="10" spans="1:25" x14ac:dyDescent="0.25">
      <c r="B10" s="992" t="s">
        <v>1027</v>
      </c>
      <c r="C10" s="992"/>
      <c r="D10" s="992"/>
      <c r="E10" s="992"/>
      <c r="F10" s="992"/>
      <c r="H10" s="104"/>
      <c r="I10" s="104"/>
      <c r="J10" s="104"/>
      <c r="K10" s="104"/>
      <c r="L10" s="104">
        <f>SUM(H10:J10)</f>
        <v>0</v>
      </c>
      <c r="M10" s="104"/>
      <c r="N10" s="104"/>
    </row>
    <row r="11" spans="1:25" x14ac:dyDescent="0.25">
      <c r="B11" s="61" t="s">
        <v>1028</v>
      </c>
      <c r="C11" s="61"/>
      <c r="D11" s="61"/>
      <c r="E11" s="61"/>
      <c r="F11" s="61"/>
      <c r="H11" s="104"/>
      <c r="I11" s="104"/>
      <c r="J11" s="104"/>
      <c r="K11" s="104"/>
      <c r="L11" s="104"/>
      <c r="M11" s="104"/>
      <c r="N11" s="104"/>
    </row>
    <row r="12" spans="1:25" ht="20.25" thickBot="1" x14ac:dyDescent="0.3">
      <c r="B12" s="33"/>
      <c r="H12" s="120">
        <f>SUM(H9:H10)</f>
        <v>1399</v>
      </c>
      <c r="J12" s="120">
        <f>SUM(J9:J10)</f>
        <v>0</v>
      </c>
      <c r="L12" s="120">
        <f>SUM(L9:L10)</f>
        <v>0</v>
      </c>
      <c r="N12" s="120">
        <f>SUM(N9:N10)</f>
        <v>0</v>
      </c>
      <c r="P12" s="104"/>
      <c r="R12" s="104"/>
    </row>
    <row r="13" spans="1:25" ht="20.25" thickTop="1" x14ac:dyDescent="0.25">
      <c r="B13" s="33"/>
      <c r="H13" s="104"/>
      <c r="J13" s="104"/>
      <c r="L13" s="104"/>
      <c r="N13" s="104"/>
      <c r="P13" s="104"/>
      <c r="R13" s="104"/>
    </row>
    <row r="14" spans="1:25" x14ac:dyDescent="0.25">
      <c r="A14" s="530"/>
      <c r="B14" s="108"/>
      <c r="C14" s="108"/>
      <c r="D14" s="108"/>
      <c r="E14" s="108"/>
      <c r="F14" s="108"/>
      <c r="G14" s="108"/>
      <c r="H14" s="108"/>
      <c r="I14" s="108"/>
      <c r="J14" s="108"/>
      <c r="K14" s="108"/>
      <c r="L14" s="108"/>
      <c r="M14" s="108"/>
      <c r="N14" s="108"/>
      <c r="O14" s="108"/>
      <c r="P14" s="108"/>
      <c r="Q14" s="108"/>
      <c r="R14" s="108"/>
      <c r="S14" s="108"/>
    </row>
    <row r="15" spans="1:25" ht="19.5" x14ac:dyDescent="0.25">
      <c r="B15" s="20"/>
      <c r="K15" s="95"/>
      <c r="L15" s="95"/>
      <c r="M15" s="95"/>
      <c r="N15" s="95"/>
      <c r="O15" s="95"/>
      <c r="P15" s="95"/>
      <c r="Q15" s="95"/>
      <c r="R15" s="95"/>
    </row>
    <row r="16" spans="1:25" s="35" customFormat="1" ht="19.5" x14ac:dyDescent="0.25">
      <c r="A16" s="58" t="s">
        <v>279</v>
      </c>
      <c r="B16" s="940" t="s">
        <v>746</v>
      </c>
      <c r="C16" s="940"/>
      <c r="D16" s="940"/>
      <c r="E16" s="940"/>
      <c r="F16" s="940"/>
      <c r="G16" s="940"/>
      <c r="H16" s="940"/>
      <c r="I16" s="940"/>
      <c r="J16" s="940"/>
      <c r="K16" s="940"/>
      <c r="L16" s="940"/>
      <c r="M16" s="85"/>
      <c r="N16" s="85"/>
      <c r="O16" s="26"/>
      <c r="P16" s="85"/>
      <c r="Q16" s="85"/>
      <c r="R16" s="85"/>
      <c r="V16" s="34"/>
      <c r="W16" s="34"/>
    </row>
    <row r="17" spans="1:23" s="620" customFormat="1" ht="15.75" x14ac:dyDescent="0.25">
      <c r="A17" s="634"/>
      <c r="B17" s="77"/>
      <c r="C17" s="77"/>
      <c r="D17" s="77"/>
      <c r="E17" s="77"/>
      <c r="F17" s="77"/>
      <c r="G17" s="77"/>
      <c r="H17" s="723">
        <f>H5</f>
        <v>1399</v>
      </c>
      <c r="I17" s="85"/>
      <c r="J17" s="723">
        <f>N5</f>
        <v>1398</v>
      </c>
      <c r="K17" s="761"/>
      <c r="L17" s="85"/>
      <c r="M17" s="818"/>
      <c r="N17" s="813"/>
      <c r="O17" s="818"/>
      <c r="P17" s="813"/>
      <c r="Q17" s="818"/>
      <c r="R17" s="813"/>
      <c r="V17" s="622"/>
      <c r="W17" s="622"/>
    </row>
    <row r="18" spans="1:23" x14ac:dyDescent="0.25">
      <c r="A18" s="631"/>
      <c r="B18" s="449"/>
      <c r="C18" s="449"/>
      <c r="D18" s="449"/>
      <c r="E18" s="449"/>
      <c r="F18" s="449"/>
      <c r="G18" s="449"/>
      <c r="H18" s="756" t="s">
        <v>68</v>
      </c>
      <c r="I18" s="412"/>
      <c r="J18" s="756" t="s">
        <v>68</v>
      </c>
      <c r="K18" s="412"/>
      <c r="L18" s="756"/>
      <c r="M18" s="104"/>
      <c r="N18" s="104"/>
      <c r="O18" s="104"/>
      <c r="P18" s="104"/>
      <c r="Q18" s="104"/>
      <c r="R18" s="104"/>
    </row>
    <row r="19" spans="1:23" x14ac:dyDescent="0.25">
      <c r="A19" s="111"/>
      <c r="B19" s="968"/>
      <c r="C19" s="968"/>
      <c r="D19" s="968"/>
      <c r="E19" s="968"/>
      <c r="F19" s="968"/>
      <c r="G19" s="26"/>
      <c r="H19" s="26"/>
      <c r="I19" s="86"/>
      <c r="J19" s="35"/>
      <c r="K19" s="35"/>
      <c r="L19" s="26"/>
      <c r="M19" s="104"/>
      <c r="N19" s="104"/>
      <c r="O19" s="104"/>
      <c r="P19" s="104"/>
      <c r="Q19" s="104"/>
      <c r="R19" s="104"/>
    </row>
    <row r="20" spans="1:23" x14ac:dyDescent="0.25">
      <c r="A20" s="111"/>
      <c r="B20" s="968" t="s">
        <v>1057</v>
      </c>
      <c r="C20" s="968"/>
      <c r="D20" s="968"/>
      <c r="E20" s="968"/>
      <c r="F20" s="968"/>
      <c r="G20" s="26"/>
      <c r="H20" s="35"/>
      <c r="I20" s="26"/>
      <c r="J20" s="35"/>
      <c r="K20" s="35"/>
      <c r="L20" s="26"/>
      <c r="M20" s="104"/>
      <c r="N20" s="104"/>
      <c r="O20" s="104"/>
      <c r="P20" s="104"/>
      <c r="Q20" s="104"/>
      <c r="R20" s="104"/>
    </row>
    <row r="21" spans="1:23" x14ac:dyDescent="0.25">
      <c r="A21" s="57"/>
      <c r="B21" s="968" t="s">
        <v>747</v>
      </c>
      <c r="C21" s="968"/>
      <c r="D21" s="968"/>
      <c r="E21" s="968"/>
      <c r="F21" s="968"/>
      <c r="G21" s="35"/>
      <c r="H21" s="35"/>
      <c r="I21" s="35"/>
      <c r="J21" s="35"/>
      <c r="K21" s="35"/>
      <c r="L21" s="26"/>
      <c r="M21" s="104"/>
      <c r="N21" s="104"/>
      <c r="O21" s="104"/>
      <c r="P21" s="104"/>
      <c r="Q21" s="104"/>
      <c r="R21" s="104"/>
    </row>
    <row r="22" spans="1:23" x14ac:dyDescent="0.25">
      <c r="A22" s="57"/>
      <c r="B22" s="968" t="s">
        <v>748</v>
      </c>
      <c r="C22" s="968"/>
      <c r="D22" s="968"/>
      <c r="E22" s="968"/>
      <c r="F22" s="968"/>
      <c r="G22" s="35"/>
      <c r="H22" s="35"/>
      <c r="I22" s="35"/>
      <c r="J22" s="35"/>
      <c r="K22" s="35"/>
      <c r="L22" s="26"/>
      <c r="M22" s="104"/>
      <c r="N22" s="104"/>
      <c r="O22" s="104"/>
      <c r="P22" s="104"/>
      <c r="Q22" s="104"/>
      <c r="R22" s="104"/>
    </row>
    <row r="23" spans="1:23" s="108" customFormat="1" x14ac:dyDescent="0.25">
      <c r="A23" s="57"/>
      <c r="B23" s="968" t="s">
        <v>280</v>
      </c>
      <c r="C23" s="968"/>
      <c r="D23" s="968"/>
      <c r="E23" s="968"/>
      <c r="F23" s="968"/>
      <c r="G23" s="35"/>
      <c r="H23" s="64"/>
      <c r="I23" s="35"/>
      <c r="J23" s="64"/>
      <c r="K23" s="35"/>
      <c r="L23" s="26"/>
      <c r="M23" s="114"/>
      <c r="N23" s="114"/>
      <c r="O23" s="114"/>
      <c r="P23" s="114"/>
      <c r="Q23" s="114"/>
      <c r="R23" s="114"/>
      <c r="V23" s="327"/>
      <c r="W23" s="327"/>
    </row>
    <row r="24" spans="1:23" ht="18.75" thickBot="1" x14ac:dyDescent="0.3">
      <c r="A24" s="57"/>
      <c r="B24" s="35"/>
      <c r="C24" s="35"/>
      <c r="D24" s="35"/>
      <c r="E24" s="35"/>
      <c r="F24" s="35"/>
      <c r="G24" s="26"/>
      <c r="H24" s="103">
        <f>SUM(H19:H23)</f>
        <v>0</v>
      </c>
      <c r="I24" s="26"/>
      <c r="J24" s="103">
        <f>SUM(J19:J23)</f>
        <v>0</v>
      </c>
      <c r="K24" s="35"/>
      <c r="L24" s="26"/>
      <c r="M24" s="104"/>
      <c r="N24" s="104"/>
      <c r="O24" s="104"/>
      <c r="P24" s="104"/>
      <c r="Q24" s="104"/>
      <c r="R24" s="104"/>
    </row>
    <row r="25" spans="1:23" ht="18.75" thickTop="1" x14ac:dyDescent="0.25">
      <c r="A25" s="53"/>
      <c r="B25" s="536"/>
      <c r="C25" s="104"/>
      <c r="D25" s="104"/>
      <c r="E25" s="104"/>
      <c r="F25" s="104"/>
      <c r="G25" s="104"/>
      <c r="H25" s="104"/>
      <c r="I25" s="104"/>
      <c r="J25" s="104"/>
      <c r="K25" s="104"/>
      <c r="L25" s="104"/>
      <c r="M25" s="104"/>
      <c r="N25" s="104"/>
      <c r="O25" s="104"/>
      <c r="P25" s="104"/>
      <c r="Q25" s="104"/>
      <c r="R25" s="104"/>
    </row>
    <row r="26" spans="1:23" ht="19.5" x14ac:dyDescent="0.25">
      <c r="A26" s="122" t="s">
        <v>1058</v>
      </c>
      <c r="B26" s="95" t="s">
        <v>1059</v>
      </c>
      <c r="C26" s="104"/>
      <c r="D26" s="104"/>
      <c r="E26" s="104"/>
      <c r="F26" s="104"/>
      <c r="G26" s="104"/>
      <c r="H26" s="104"/>
      <c r="I26" s="104"/>
      <c r="J26" s="104"/>
      <c r="K26" s="104"/>
      <c r="L26" s="104"/>
      <c r="M26" s="104"/>
      <c r="N26" s="104"/>
      <c r="O26" s="104"/>
      <c r="P26" s="104"/>
      <c r="Q26" s="104"/>
      <c r="R26" s="104"/>
    </row>
    <row r="27" spans="1:23" x14ac:dyDescent="0.25">
      <c r="G27" s="104"/>
      <c r="H27" s="723">
        <v>1399</v>
      </c>
      <c r="I27" s="104"/>
      <c r="J27" s="104"/>
      <c r="K27" s="104"/>
      <c r="L27" s="104"/>
      <c r="M27" s="104"/>
      <c r="N27" s="104"/>
      <c r="O27" s="104"/>
      <c r="P27" s="104"/>
      <c r="Q27" s="104"/>
      <c r="R27" s="104"/>
    </row>
    <row r="28" spans="1:23" x14ac:dyDescent="0.25">
      <c r="G28" s="104"/>
      <c r="H28" s="756" t="s">
        <v>68</v>
      </c>
      <c r="I28" s="104"/>
      <c r="J28" s="104"/>
      <c r="K28" s="104"/>
      <c r="L28" s="104"/>
      <c r="M28" s="104"/>
      <c r="N28" s="104"/>
      <c r="O28" s="104"/>
      <c r="P28" s="104"/>
      <c r="Q28" s="104"/>
      <c r="R28" s="104"/>
    </row>
    <row r="29" spans="1:23" ht="19.5" x14ac:dyDescent="0.25">
      <c r="A29" s="58"/>
      <c r="B29" s="968" t="s">
        <v>1060</v>
      </c>
      <c r="C29" s="968"/>
      <c r="D29" s="968"/>
      <c r="E29" s="968"/>
      <c r="F29" s="968"/>
      <c r="G29" s="104"/>
      <c r="H29" s="104"/>
      <c r="I29" s="104"/>
      <c r="J29" s="104"/>
      <c r="K29" s="104"/>
      <c r="L29" s="104"/>
      <c r="M29" s="104"/>
      <c r="N29" s="104"/>
      <c r="O29" s="104"/>
      <c r="P29" s="104"/>
      <c r="Q29" s="104"/>
      <c r="R29" s="104"/>
    </row>
    <row r="30" spans="1:23" s="106" customFormat="1" ht="19.5" x14ac:dyDescent="0.25">
      <c r="B30" s="535" t="s">
        <v>1060</v>
      </c>
      <c r="C30" s="535"/>
      <c r="D30" s="535"/>
      <c r="E30" s="535"/>
      <c r="F30" s="535"/>
      <c r="G30" s="791"/>
      <c r="H30" s="791"/>
      <c r="I30" s="791"/>
      <c r="J30" s="791"/>
      <c r="K30" s="791"/>
      <c r="L30" s="791"/>
      <c r="M30" s="791"/>
      <c r="N30" s="791"/>
      <c r="O30" s="791"/>
      <c r="P30" s="791"/>
      <c r="Q30" s="791"/>
      <c r="R30" s="791"/>
      <c r="V30" s="107"/>
      <c r="W30" s="107"/>
    </row>
    <row r="31" spans="1:23" s="537" customFormat="1" ht="14.25" x14ac:dyDescent="0.25">
      <c r="A31" s="623"/>
      <c r="B31" s="594"/>
      <c r="C31" s="594"/>
      <c r="D31" s="594"/>
      <c r="E31" s="594"/>
      <c r="F31" s="594"/>
      <c r="G31" s="594"/>
      <c r="H31" s="594"/>
      <c r="I31" s="594"/>
      <c r="J31" s="543"/>
      <c r="K31" s="543"/>
      <c r="L31" s="543"/>
      <c r="M31" s="594"/>
      <c r="N31" s="594"/>
      <c r="O31" s="594"/>
      <c r="P31" s="594"/>
      <c r="Q31" s="594"/>
      <c r="R31" s="594"/>
      <c r="V31" s="417"/>
      <c r="W31" s="417"/>
    </row>
    <row r="32" spans="1:23" ht="18.75" thickBot="1" x14ac:dyDescent="0.3">
      <c r="B32" s="114"/>
      <c r="C32" s="114"/>
      <c r="D32" s="114"/>
      <c r="E32" s="104"/>
      <c r="F32" s="104"/>
      <c r="G32" s="104"/>
      <c r="H32" s="103">
        <f>SUM(H29:H31)</f>
        <v>0</v>
      </c>
      <c r="I32" s="104"/>
      <c r="J32" s="104"/>
      <c r="K32" s="104"/>
      <c r="L32" s="104"/>
      <c r="M32" s="104"/>
      <c r="N32" s="104"/>
      <c r="O32" s="104"/>
      <c r="P32" s="104"/>
      <c r="Q32" s="104"/>
      <c r="R32" s="104"/>
    </row>
    <row r="33" spans="1:23" ht="18.75" thickTop="1" x14ac:dyDescent="0.25">
      <c r="B33" s="114"/>
      <c r="C33" s="114"/>
      <c r="D33" s="114"/>
      <c r="E33" s="104"/>
      <c r="F33" s="104"/>
      <c r="G33" s="104"/>
      <c r="H33" s="104"/>
      <c r="I33" s="104"/>
      <c r="J33" s="104"/>
      <c r="K33" s="104"/>
      <c r="L33" s="104"/>
      <c r="M33" s="104"/>
      <c r="N33" s="104"/>
      <c r="O33" s="104"/>
      <c r="P33" s="104"/>
      <c r="Q33" s="104"/>
      <c r="R33" s="104"/>
    </row>
    <row r="34" spans="1:23" x14ac:dyDescent="0.25">
      <c r="B34" s="114"/>
      <c r="C34" s="114"/>
      <c r="D34" s="114"/>
      <c r="E34" s="104"/>
      <c r="F34" s="104"/>
      <c r="G34" s="104"/>
      <c r="H34" s="104"/>
      <c r="I34" s="104"/>
      <c r="J34" s="104"/>
      <c r="K34" s="104"/>
      <c r="L34" s="104"/>
      <c r="M34" s="104"/>
      <c r="N34" s="104"/>
      <c r="O34" s="104"/>
      <c r="P34" s="104"/>
      <c r="Q34" s="104"/>
      <c r="R34" s="104"/>
    </row>
    <row r="35" spans="1:23" x14ac:dyDescent="0.25">
      <c r="B35" s="114"/>
      <c r="C35" s="114"/>
      <c r="D35" s="114"/>
      <c r="E35" s="104"/>
      <c r="F35" s="112"/>
      <c r="G35" s="104"/>
      <c r="H35" s="104"/>
      <c r="I35" s="104"/>
      <c r="J35" s="104"/>
      <c r="K35" s="104"/>
      <c r="L35" s="104"/>
      <c r="M35" s="104"/>
      <c r="N35" s="104"/>
      <c r="O35" s="104"/>
      <c r="P35" s="104"/>
      <c r="Q35" s="104"/>
      <c r="R35" s="104"/>
    </row>
    <row r="36" spans="1:23" x14ac:dyDescent="0.25">
      <c r="B36" s="104"/>
      <c r="C36" s="104"/>
      <c r="D36" s="104"/>
      <c r="E36" s="104"/>
      <c r="F36" s="104"/>
      <c r="G36" s="104"/>
      <c r="H36" s="104"/>
      <c r="I36" s="104"/>
      <c r="J36" s="104"/>
      <c r="K36" s="104"/>
      <c r="L36" s="104"/>
      <c r="M36" s="104"/>
      <c r="N36" s="104"/>
      <c r="O36" s="104"/>
      <c r="P36" s="104"/>
      <c r="Q36" s="104"/>
      <c r="R36" s="104"/>
    </row>
    <row r="37" spans="1:23" x14ac:dyDescent="0.25">
      <c r="A37" s="530"/>
      <c r="B37" s="114"/>
      <c r="C37" s="114"/>
      <c r="D37" s="114"/>
      <c r="E37" s="114"/>
      <c r="F37" s="114"/>
      <c r="G37" s="114"/>
      <c r="H37" s="114"/>
      <c r="I37" s="114"/>
      <c r="J37" s="114"/>
      <c r="K37" s="114"/>
      <c r="L37" s="114"/>
      <c r="M37" s="114"/>
      <c r="N37" s="114"/>
      <c r="O37" s="114"/>
      <c r="P37" s="114"/>
      <c r="Q37" s="114"/>
      <c r="R37" s="114"/>
      <c r="S37" s="108"/>
    </row>
    <row r="38" spans="1:23" x14ac:dyDescent="0.25">
      <c r="A38" s="530"/>
      <c r="B38" s="114"/>
      <c r="C38" s="114"/>
      <c r="D38" s="114"/>
      <c r="E38" s="114"/>
      <c r="F38" s="114"/>
      <c r="G38" s="114"/>
      <c r="H38" s="114"/>
      <c r="I38" s="114"/>
      <c r="J38" s="114"/>
      <c r="K38" s="114"/>
      <c r="L38" s="114"/>
      <c r="M38" s="114"/>
      <c r="N38" s="114"/>
      <c r="O38" s="114"/>
      <c r="P38" s="114"/>
      <c r="Q38" s="114"/>
      <c r="R38" s="114"/>
      <c r="S38" s="108"/>
    </row>
    <row r="40" spans="1:23" x14ac:dyDescent="0.25">
      <c r="B40" s="122"/>
      <c r="C40" s="122"/>
      <c r="D40" s="122"/>
      <c r="E40" s="122"/>
      <c r="F40" s="122"/>
      <c r="G40" s="122"/>
      <c r="H40" s="122"/>
      <c r="I40" s="122"/>
      <c r="J40" s="122"/>
      <c r="K40" s="122"/>
      <c r="L40" s="122"/>
      <c r="M40" s="122"/>
      <c r="N40" s="122"/>
      <c r="O40" s="122"/>
      <c r="P40" s="122"/>
      <c r="Q40" s="122"/>
      <c r="R40" s="122"/>
      <c r="S40" s="122"/>
      <c r="T40" s="122"/>
    </row>
    <row r="44" spans="1:23" x14ac:dyDescent="0.25">
      <c r="U44" s="105"/>
      <c r="W44" s="32"/>
    </row>
    <row r="45" spans="1:23" x14ac:dyDescent="0.25">
      <c r="U45" s="105"/>
      <c r="W45" s="32"/>
    </row>
    <row r="46" spans="1:23" x14ac:dyDescent="0.25">
      <c r="U46" s="105"/>
      <c r="W46" s="32"/>
    </row>
  </sheetData>
  <mergeCells count="13">
    <mergeCell ref="B10:F10"/>
    <mergeCell ref="A1:T1"/>
    <mergeCell ref="A2:T2"/>
    <mergeCell ref="A3:T3"/>
    <mergeCell ref="H5:L5"/>
    <mergeCell ref="B9:F9"/>
    <mergeCell ref="B29:F29"/>
    <mergeCell ref="B16:L16"/>
    <mergeCell ref="B19:F19"/>
    <mergeCell ref="B20:F20"/>
    <mergeCell ref="B21:F21"/>
    <mergeCell ref="B22:F22"/>
    <mergeCell ref="B23:F23"/>
  </mergeCells>
  <pageMargins left="0.39370078740157483" right="0.95" top="0.39370078740157483" bottom="0.39370078740157483" header="0.31496062992125984" footer="0.31496062992125984"/>
  <pageSetup scale="94"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S35"/>
  <sheetViews>
    <sheetView rightToLeft="1" topLeftCell="A3" zoomScaleNormal="100" zoomScaleSheetLayoutView="106" workbookViewId="0">
      <selection activeCell="Q28" sqref="Q28"/>
    </sheetView>
  </sheetViews>
  <sheetFormatPr defaultColWidth="4.85546875" defaultRowHeight="15.75" x14ac:dyDescent="0.25"/>
  <cols>
    <col min="1" max="1" width="6.85546875" style="57" bestFit="1" customWidth="1"/>
    <col min="2" max="2" width="7.140625" style="35" customWidth="1"/>
    <col min="3" max="3" width="0.7109375" style="35" customWidth="1"/>
    <col min="4" max="4" width="18.85546875" style="35" customWidth="1"/>
    <col min="5" max="5" width="0.7109375" style="35" customWidth="1"/>
    <col min="6" max="6" width="11.7109375" style="35" customWidth="1"/>
    <col min="7" max="7" width="0.7109375" style="35" customWidth="1"/>
    <col min="8" max="8" width="11.7109375" style="35" customWidth="1"/>
    <col min="9" max="9" width="0.7109375" style="35" customWidth="1"/>
    <col min="10" max="10" width="10.42578125" style="35" customWidth="1"/>
    <col min="11" max="11" width="0.7109375" style="35" customWidth="1"/>
    <col min="12" max="12" width="10.42578125" style="35" customWidth="1"/>
    <col min="13" max="13" width="0.7109375" style="35" customWidth="1"/>
    <col min="14" max="14" width="11.7109375" style="35" customWidth="1"/>
    <col min="15" max="15" width="1.85546875" style="35" customWidth="1"/>
    <col min="16" max="16" width="11.7109375" style="34" customWidth="1"/>
    <col min="17" max="17" width="15.28515625" style="34" bestFit="1" customWidth="1"/>
    <col min="18" max="18" width="5" style="35" customWidth="1"/>
    <col min="19" max="19" width="10.28515625" style="35" bestFit="1" customWidth="1"/>
    <col min="20" max="20" width="5" style="35" customWidth="1"/>
    <col min="21" max="21" width="10.28515625" style="35" bestFit="1" customWidth="1"/>
    <col min="22" max="24" width="9" style="35" customWidth="1"/>
    <col min="25" max="25" width="10.28515625" style="35" bestFit="1" customWidth="1"/>
    <col min="26" max="254" width="9" style="35" customWidth="1"/>
    <col min="255" max="255" width="3.7109375" style="35" customWidth="1"/>
    <col min="256" max="16384" width="4.85546875" style="35"/>
  </cols>
  <sheetData>
    <row r="1" spans="1:19" s="5" customFormat="1" ht="21" x14ac:dyDescent="0.4">
      <c r="A1" s="941" t="str">
        <f>'سر برگ صفحات'!A1</f>
        <v>شرکت صندوق پژوهش و فناوری غیر دولتی ....(سهامی خاص)</v>
      </c>
      <c r="B1" s="941"/>
      <c r="C1" s="941"/>
      <c r="D1" s="941"/>
      <c r="E1" s="941"/>
      <c r="F1" s="941"/>
      <c r="G1" s="941"/>
      <c r="H1" s="941"/>
      <c r="I1" s="941"/>
      <c r="J1" s="941"/>
      <c r="K1" s="941"/>
      <c r="L1" s="941"/>
      <c r="M1" s="941"/>
      <c r="N1" s="27"/>
      <c r="O1" s="27"/>
      <c r="P1" s="28"/>
      <c r="Q1" s="28"/>
      <c r="R1" s="27"/>
      <c r="S1" s="27"/>
    </row>
    <row r="2" spans="1:19" s="5" customFormat="1" ht="21" x14ac:dyDescent="0.4">
      <c r="A2" s="942" t="str">
        <f>'سر برگ صفحات'!A14</f>
        <v>يادداشتهاي توضيحي صورت هاي مالي</v>
      </c>
      <c r="B2" s="942"/>
      <c r="C2" s="942"/>
      <c r="D2" s="942"/>
      <c r="E2" s="942"/>
      <c r="F2" s="942"/>
      <c r="G2" s="942"/>
      <c r="H2" s="942"/>
      <c r="I2" s="942"/>
      <c r="J2" s="942"/>
      <c r="K2" s="942"/>
      <c r="L2" s="942"/>
      <c r="M2" s="942"/>
      <c r="N2" s="27"/>
      <c r="O2" s="27"/>
      <c r="P2" s="28"/>
      <c r="Q2" s="28"/>
      <c r="R2" s="27"/>
      <c r="S2" s="27"/>
    </row>
    <row r="3" spans="1:19" s="5" customFormat="1" ht="21" x14ac:dyDescent="0.4">
      <c r="A3" s="942" t="str">
        <f>'سر برگ صفحات'!A3</f>
        <v>سال مالي منتهی به .. اسفند …</v>
      </c>
      <c r="B3" s="942"/>
      <c r="C3" s="942"/>
      <c r="D3" s="942"/>
      <c r="E3" s="942"/>
      <c r="F3" s="942"/>
      <c r="G3" s="942"/>
      <c r="H3" s="942"/>
      <c r="I3" s="942"/>
      <c r="J3" s="942"/>
      <c r="K3" s="942"/>
      <c r="L3" s="942"/>
      <c r="M3" s="942"/>
      <c r="N3" s="27"/>
      <c r="O3" s="27"/>
      <c r="P3" s="28"/>
      <c r="Q3" s="28"/>
      <c r="R3" s="27"/>
      <c r="S3" s="27"/>
    </row>
    <row r="4" spans="1:19" s="5" customFormat="1" ht="15" customHeight="1" x14ac:dyDescent="0.4">
      <c r="A4" s="98"/>
      <c r="B4" s="98"/>
      <c r="C4" s="98"/>
      <c r="D4" s="98"/>
      <c r="E4" s="98"/>
      <c r="F4" s="98"/>
      <c r="G4" s="98"/>
      <c r="H4" s="98"/>
      <c r="I4" s="98"/>
      <c r="J4" s="98"/>
      <c r="K4" s="98"/>
      <c r="L4" s="98"/>
      <c r="M4" s="98"/>
      <c r="N4" s="27"/>
      <c r="O4" s="27"/>
      <c r="P4" s="28"/>
      <c r="Q4" s="28"/>
      <c r="R4" s="27"/>
      <c r="S4" s="27"/>
    </row>
    <row r="5" spans="1:19" s="26" customFormat="1" ht="18" x14ac:dyDescent="0.25">
      <c r="A5" s="530"/>
      <c r="B5" s="1023"/>
      <c r="C5" s="1023"/>
      <c r="D5" s="1023"/>
      <c r="E5" s="1023"/>
      <c r="F5" s="1023"/>
      <c r="G5" s="1023"/>
      <c r="H5" s="1023"/>
      <c r="I5" s="1023"/>
      <c r="J5" s="1023"/>
      <c r="K5" s="1023"/>
      <c r="L5" s="1023"/>
      <c r="M5" s="1023"/>
      <c r="P5" s="39"/>
      <c r="Q5" s="39"/>
    </row>
    <row r="6" spans="1:19" s="26" customFormat="1" ht="18" x14ac:dyDescent="0.25">
      <c r="A6" s="530"/>
      <c r="B6" s="1017"/>
      <c r="C6" s="1017"/>
      <c r="D6" s="1017"/>
      <c r="E6" s="1017"/>
      <c r="F6" s="1017"/>
      <c r="G6" s="1017"/>
      <c r="H6" s="1017"/>
      <c r="I6" s="1017"/>
      <c r="J6" s="1017"/>
      <c r="K6" s="1017"/>
      <c r="L6" s="1017"/>
      <c r="M6" s="1017"/>
      <c r="P6" s="39"/>
      <c r="Q6" s="39"/>
    </row>
    <row r="7" spans="1:19" s="632" customFormat="1" ht="21" x14ac:dyDescent="0.25">
      <c r="A7" s="70" t="s">
        <v>271</v>
      </c>
      <c r="B7" s="1022" t="s">
        <v>272</v>
      </c>
      <c r="C7" s="1022"/>
      <c r="D7" s="1022"/>
      <c r="E7" s="1022"/>
      <c r="F7" s="1022"/>
      <c r="G7" s="1022"/>
      <c r="H7" s="1022"/>
      <c r="I7" s="1022"/>
      <c r="J7" s="1022"/>
      <c r="K7" s="1022"/>
      <c r="L7" s="1022"/>
      <c r="M7" s="1022"/>
      <c r="P7" s="633"/>
      <c r="Q7" s="633"/>
    </row>
    <row r="8" spans="1:19" ht="19.5" x14ac:dyDescent="0.25">
      <c r="B8" s="32"/>
      <c r="C8" s="84"/>
      <c r="F8" s="999">
        <f>'سر برگ صفحات'!A12</f>
        <v>1399</v>
      </c>
      <c r="G8" s="999"/>
      <c r="H8" s="999"/>
      <c r="I8" s="999"/>
      <c r="J8" s="999"/>
      <c r="K8" s="84"/>
      <c r="L8" s="296">
        <f>'سر برگ صفحات'!A11</f>
        <v>1398</v>
      </c>
    </row>
    <row r="9" spans="1:19" s="412" customFormat="1" ht="15" x14ac:dyDescent="0.25">
      <c r="A9" s="549"/>
      <c r="B9" s="456"/>
      <c r="C9" s="592"/>
      <c r="F9" s="757" t="s">
        <v>269</v>
      </c>
      <c r="G9" s="758"/>
      <c r="H9" s="757" t="s">
        <v>243</v>
      </c>
      <c r="I9" s="758"/>
      <c r="J9" s="757" t="s">
        <v>244</v>
      </c>
      <c r="K9" s="758"/>
      <c r="L9" s="629" t="s">
        <v>244</v>
      </c>
      <c r="P9" s="418"/>
      <c r="Q9" s="418"/>
    </row>
    <row r="10" spans="1:19" s="449" customFormat="1" ht="14.25" x14ac:dyDescent="0.25">
      <c r="A10" s="631"/>
      <c r="F10" s="756" t="s">
        <v>68</v>
      </c>
      <c r="G10" s="412"/>
      <c r="H10" s="756" t="s">
        <v>68</v>
      </c>
      <c r="I10" s="412"/>
      <c r="J10" s="756" t="s">
        <v>68</v>
      </c>
      <c r="K10" s="412"/>
      <c r="L10" s="756" t="s">
        <v>68</v>
      </c>
      <c r="P10" s="450"/>
      <c r="Q10" s="450"/>
    </row>
    <row r="11" spans="1:19" s="104" customFormat="1" ht="18" x14ac:dyDescent="0.25">
      <c r="A11" s="1021" t="s">
        <v>273</v>
      </c>
      <c r="B11" s="1021"/>
      <c r="C11" s="1021"/>
      <c r="D11" s="1021"/>
      <c r="I11" s="32"/>
      <c r="J11" s="32"/>
      <c r="K11" s="116"/>
      <c r="L11" s="32"/>
      <c r="P11" s="117"/>
      <c r="Q11" s="117"/>
    </row>
    <row r="12" spans="1:19" s="104" customFormat="1" ht="18" x14ac:dyDescent="0.25">
      <c r="A12" s="1018" t="s">
        <v>274</v>
      </c>
      <c r="B12" s="1018"/>
      <c r="C12" s="1018"/>
      <c r="D12" s="1018"/>
      <c r="F12" s="759"/>
      <c r="G12" s="32"/>
      <c r="H12" s="759"/>
      <c r="I12" s="32"/>
      <c r="J12" s="104">
        <f>SUM(F12:H12)</f>
        <v>0</v>
      </c>
      <c r="L12" s="32"/>
      <c r="P12" s="117"/>
      <c r="Q12" s="117"/>
    </row>
    <row r="13" spans="1:19" s="104" customFormat="1" ht="18" x14ac:dyDescent="0.25">
      <c r="A13" s="1018" t="s">
        <v>275</v>
      </c>
      <c r="B13" s="1018"/>
      <c r="C13" s="1018"/>
      <c r="D13" s="1018"/>
      <c r="F13" s="760"/>
      <c r="G13" s="32"/>
      <c r="H13" s="760"/>
      <c r="I13" s="32"/>
      <c r="J13" s="118">
        <f>SUM(F13:H13)</f>
        <v>0</v>
      </c>
      <c r="K13" s="32"/>
      <c r="L13" s="118"/>
      <c r="P13" s="117"/>
      <c r="Q13" s="117"/>
    </row>
    <row r="14" spans="1:19" s="104" customFormat="1" ht="18" x14ac:dyDescent="0.25">
      <c r="A14" s="115"/>
      <c r="F14" s="32">
        <f>SUM(F12:F13)</f>
        <v>0</v>
      </c>
      <c r="G14" s="32"/>
      <c r="H14" s="32">
        <f>SUM(H12:H13)</f>
        <v>0</v>
      </c>
      <c r="I14" s="32"/>
      <c r="J14" s="32">
        <f>SUM(J12:J13)</f>
        <v>0</v>
      </c>
      <c r="K14" s="32"/>
      <c r="L14" s="32">
        <f>SUM(L12:L13)</f>
        <v>0</v>
      </c>
      <c r="P14" s="117"/>
      <c r="Q14" s="117"/>
    </row>
    <row r="15" spans="1:19" s="104" customFormat="1" ht="18" x14ac:dyDescent="0.25">
      <c r="A15" s="1018" t="s">
        <v>850</v>
      </c>
      <c r="B15" s="1018"/>
      <c r="C15" s="1018"/>
      <c r="D15" s="1018"/>
      <c r="F15" s="32"/>
      <c r="G15" s="32"/>
      <c r="H15" s="32"/>
      <c r="I15" s="32"/>
      <c r="J15" s="32"/>
      <c r="K15" s="32"/>
      <c r="L15" s="32"/>
      <c r="P15" s="117"/>
      <c r="Q15" s="117"/>
    </row>
    <row r="16" spans="1:19" s="104" customFormat="1" ht="18" x14ac:dyDescent="0.25">
      <c r="A16" s="1018" t="s">
        <v>276</v>
      </c>
      <c r="B16" s="1018"/>
      <c r="C16" s="1018"/>
      <c r="D16" s="1018"/>
      <c r="F16" s="118"/>
      <c r="G16" s="32"/>
      <c r="H16" s="118"/>
      <c r="I16" s="32"/>
      <c r="J16" s="118"/>
      <c r="K16" s="32"/>
      <c r="L16" s="118"/>
      <c r="P16" s="117"/>
      <c r="Q16" s="117"/>
    </row>
    <row r="17" spans="1:17" s="104" customFormat="1" ht="18" x14ac:dyDescent="0.25">
      <c r="A17" s="1018" t="s">
        <v>277</v>
      </c>
      <c r="B17" s="1018"/>
      <c r="C17" s="1018"/>
      <c r="D17" s="1018"/>
      <c r="F17" s="32">
        <f>SUM(F15:F16)</f>
        <v>0</v>
      </c>
      <c r="G17" s="32"/>
      <c r="H17" s="32">
        <f>SUM(H15:H16)</f>
        <v>0</v>
      </c>
      <c r="I17" s="32"/>
      <c r="J17" s="32">
        <f>SUM(J15:J16)</f>
        <v>0</v>
      </c>
      <c r="K17" s="32"/>
      <c r="L17" s="32">
        <f>SUM(L15:L16)</f>
        <v>0</v>
      </c>
      <c r="P17" s="117"/>
      <c r="Q17" s="117"/>
    </row>
    <row r="18" spans="1:17" s="104" customFormat="1" ht="18" x14ac:dyDescent="0.25">
      <c r="A18" s="1018" t="s">
        <v>278</v>
      </c>
      <c r="B18" s="1018"/>
      <c r="C18" s="1018"/>
      <c r="D18" s="1018"/>
      <c r="F18" s="118"/>
      <c r="H18" s="118"/>
      <c r="J18" s="118"/>
      <c r="L18" s="118"/>
      <c r="P18" s="117"/>
      <c r="Q18" s="117"/>
    </row>
    <row r="19" spans="1:17" s="26" customFormat="1" ht="18.75" thickBot="1" x14ac:dyDescent="0.3">
      <c r="A19" s="111"/>
      <c r="D19" s="104"/>
      <c r="F19" s="103">
        <f>F18+F17+F14</f>
        <v>0</v>
      </c>
      <c r="G19" s="35"/>
      <c r="H19" s="103">
        <f>H18+H17+H14</f>
        <v>0</v>
      </c>
      <c r="I19" s="35"/>
      <c r="J19" s="103">
        <f>J18+J17+J14</f>
        <v>0</v>
      </c>
      <c r="K19" s="35"/>
      <c r="L19" s="103">
        <f>L18+L17+L14</f>
        <v>0</v>
      </c>
      <c r="P19" s="39"/>
      <c r="Q19" s="39"/>
    </row>
    <row r="20" spans="1:17" s="26" customFormat="1" ht="18.75" thickTop="1" x14ac:dyDescent="0.25">
      <c r="A20" s="111"/>
      <c r="D20" s="104"/>
      <c r="H20" s="35"/>
      <c r="I20" s="35"/>
      <c r="J20" s="35"/>
      <c r="K20" s="35"/>
      <c r="L20" s="35"/>
      <c r="M20" s="35"/>
      <c r="P20" s="39"/>
      <c r="Q20" s="39"/>
    </row>
    <row r="21" spans="1:17" s="32" customFormat="1" ht="19.5" x14ac:dyDescent="0.25">
      <c r="A21" s="58" t="s">
        <v>279</v>
      </c>
      <c r="B21" s="940" t="s">
        <v>746</v>
      </c>
      <c r="C21" s="940"/>
      <c r="D21" s="940"/>
      <c r="E21" s="940"/>
      <c r="F21" s="940"/>
      <c r="G21" s="940"/>
      <c r="H21" s="940"/>
      <c r="I21" s="940"/>
      <c r="J21" s="940"/>
      <c r="K21" s="940"/>
      <c r="L21" s="940"/>
      <c r="M21" s="104"/>
      <c r="P21" s="105"/>
      <c r="Q21" s="105"/>
    </row>
    <row r="22" spans="1:17" s="77" customFormat="1" x14ac:dyDescent="0.25">
      <c r="A22" s="634"/>
      <c r="H22" s="723">
        <f>'سر برگ صفحات'!A12</f>
        <v>1399</v>
      </c>
      <c r="I22" s="85"/>
      <c r="J22" s="723">
        <f>'سر برگ صفحات'!A11</f>
        <v>1398</v>
      </c>
      <c r="K22" s="761"/>
      <c r="L22" s="85"/>
      <c r="M22" s="443"/>
      <c r="P22" s="635"/>
      <c r="Q22" s="635"/>
    </row>
    <row r="23" spans="1:17" s="449" customFormat="1" ht="14.25" x14ac:dyDescent="0.25">
      <c r="A23" s="631"/>
      <c r="H23" s="756" t="s">
        <v>68</v>
      </c>
      <c r="I23" s="412"/>
      <c r="J23" s="756" t="s">
        <v>68</v>
      </c>
      <c r="K23" s="412"/>
      <c r="L23" s="756"/>
      <c r="P23" s="450"/>
      <c r="Q23" s="450"/>
    </row>
    <row r="24" spans="1:17" s="26" customFormat="1" x14ac:dyDescent="0.25">
      <c r="A24" s="111"/>
      <c r="B24" s="968" t="s">
        <v>774</v>
      </c>
      <c r="C24" s="968"/>
      <c r="D24" s="968"/>
      <c r="E24" s="968"/>
      <c r="F24" s="968"/>
      <c r="I24" s="86"/>
      <c r="J24" s="35"/>
      <c r="K24" s="35"/>
      <c r="M24" s="86"/>
      <c r="P24" s="39"/>
      <c r="Q24" s="39"/>
    </row>
    <row r="25" spans="1:17" s="26" customFormat="1" x14ac:dyDescent="0.25">
      <c r="A25" s="111"/>
      <c r="B25" s="968" t="s">
        <v>795</v>
      </c>
      <c r="C25" s="968"/>
      <c r="D25" s="968"/>
      <c r="E25" s="968"/>
      <c r="F25" s="968"/>
      <c r="H25" s="35"/>
      <c r="J25" s="35"/>
      <c r="K25" s="35"/>
      <c r="P25" s="39"/>
      <c r="Q25" s="39"/>
    </row>
    <row r="26" spans="1:17" x14ac:dyDescent="0.25">
      <c r="B26" s="968" t="s">
        <v>747</v>
      </c>
      <c r="C26" s="968"/>
      <c r="D26" s="968"/>
      <c r="E26" s="968"/>
      <c r="F26" s="968"/>
      <c r="L26" s="26"/>
      <c r="M26" s="26"/>
    </row>
    <row r="27" spans="1:17" x14ac:dyDescent="0.25">
      <c r="B27" s="968" t="s">
        <v>748</v>
      </c>
      <c r="C27" s="968"/>
      <c r="D27" s="968"/>
      <c r="E27" s="968"/>
      <c r="F27" s="968"/>
      <c r="L27" s="26"/>
      <c r="M27" s="26"/>
    </row>
    <row r="28" spans="1:17" x14ac:dyDescent="0.25">
      <c r="B28" s="968" t="s">
        <v>280</v>
      </c>
      <c r="C28" s="968"/>
      <c r="D28" s="968"/>
      <c r="E28" s="968"/>
      <c r="F28" s="968"/>
      <c r="H28" s="64"/>
      <c r="J28" s="64"/>
      <c r="L28" s="26"/>
      <c r="M28" s="26"/>
    </row>
    <row r="29" spans="1:17" ht="16.5" thickBot="1" x14ac:dyDescent="0.3">
      <c r="G29" s="26"/>
      <c r="H29" s="103">
        <f>SUM(H24:H28)</f>
        <v>0</v>
      </c>
      <c r="I29" s="26"/>
      <c r="J29" s="103">
        <f>SUM(J24:J28)</f>
        <v>0</v>
      </c>
      <c r="L29" s="26"/>
      <c r="M29" s="26"/>
    </row>
    <row r="30" spans="1:17" ht="16.5" thickTop="1" x14ac:dyDescent="0.25"/>
    <row r="31" spans="1:17" s="26" customFormat="1" ht="18" x14ac:dyDescent="0.25">
      <c r="A31" s="530"/>
      <c r="B31" s="1024"/>
      <c r="C31" s="1024"/>
      <c r="D31" s="1024"/>
      <c r="E31" s="1024"/>
      <c r="F31" s="1024"/>
      <c r="G31" s="1024"/>
      <c r="H31" s="1024"/>
      <c r="I31" s="1024"/>
      <c r="J31" s="1024"/>
      <c r="K31" s="1024"/>
      <c r="L31" s="1024"/>
      <c r="M31" s="1024"/>
      <c r="P31" s="39"/>
      <c r="Q31" s="39"/>
    </row>
    <row r="35" spans="1:13" x14ac:dyDescent="0.25">
      <c r="A35" s="957" t="s">
        <v>637</v>
      </c>
      <c r="B35" s="957"/>
      <c r="C35" s="957"/>
      <c r="D35" s="957"/>
      <c r="E35" s="957"/>
      <c r="F35" s="957"/>
      <c r="G35" s="957"/>
      <c r="H35" s="957"/>
      <c r="I35" s="957"/>
      <c r="J35" s="957"/>
      <c r="K35" s="957"/>
      <c r="L35" s="957"/>
      <c r="M35" s="957"/>
    </row>
  </sheetData>
  <mergeCells count="22">
    <mergeCell ref="B31:M31"/>
    <mergeCell ref="A35:M35"/>
    <mergeCell ref="A12:D12"/>
    <mergeCell ref="A13:D13"/>
    <mergeCell ref="A15:D15"/>
    <mergeCell ref="B27:F27"/>
    <mergeCell ref="B28:F28"/>
    <mergeCell ref="B25:F25"/>
    <mergeCell ref="B26:F26"/>
    <mergeCell ref="A16:D16"/>
    <mergeCell ref="A17:D17"/>
    <mergeCell ref="A18:D18"/>
    <mergeCell ref="B21:L21"/>
    <mergeCell ref="B24:F24"/>
    <mergeCell ref="F8:J8"/>
    <mergeCell ref="A11:D11"/>
    <mergeCell ref="B7:M7"/>
    <mergeCell ref="A1:M1"/>
    <mergeCell ref="A2:M2"/>
    <mergeCell ref="A3:M3"/>
    <mergeCell ref="B6:M6"/>
    <mergeCell ref="B5:M5"/>
  </mergeCells>
  <pageMargins left="0.39370078740157483" right="1.48" top="0.39370078740157483" bottom="0.39370078740157483" header="0.31496062992125984" footer="0.31496062992125984"/>
  <pageSetup scale="9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AA15"/>
  <sheetViews>
    <sheetView rightToLeft="1" zoomScaleNormal="100" zoomScaleSheetLayoutView="100" workbookViewId="0">
      <selection activeCell="L17" sqref="L17"/>
    </sheetView>
  </sheetViews>
  <sheetFormatPr defaultColWidth="9" defaultRowHeight="18" x14ac:dyDescent="0.25"/>
  <cols>
    <col min="1" max="1" width="5.42578125" style="122" bestFit="1" customWidth="1"/>
    <col min="2" max="2" width="7.140625" style="32" customWidth="1"/>
    <col min="3" max="3" width="0.7109375" style="32" customWidth="1"/>
    <col min="4" max="4" width="10" style="32" customWidth="1"/>
    <col min="5" max="5" width="0.7109375" style="32" customWidth="1"/>
    <col min="6" max="6" width="8.7109375" style="32" customWidth="1"/>
    <col min="7" max="7" width="0.7109375" style="32" customWidth="1"/>
    <col min="8" max="8" width="8.7109375" style="32" customWidth="1"/>
    <col min="9" max="9" width="0.7109375" style="32" customWidth="1"/>
    <col min="10" max="10" width="8.7109375" style="32" customWidth="1"/>
    <col min="11" max="11" width="0.7109375" style="32" customWidth="1"/>
    <col min="12" max="12" width="8.7109375" style="32" customWidth="1"/>
    <col min="13" max="13" width="0.7109375" style="32" customWidth="1"/>
    <col min="14" max="14" width="10.42578125" style="32" customWidth="1"/>
    <col min="15" max="15" width="1.28515625" style="32" customWidth="1"/>
    <col min="16" max="16" width="11.7109375" style="32" customWidth="1"/>
    <col min="17" max="17" width="1.85546875" style="32" customWidth="1"/>
    <col min="18" max="18" width="11.7109375" style="105" customWidth="1"/>
    <col min="19" max="19" width="0.85546875" style="105" customWidth="1"/>
    <col min="20" max="20" width="14.42578125" style="32" customWidth="1"/>
    <col min="21" max="21" width="1.7109375" style="32" customWidth="1"/>
    <col min="22" max="22" width="5" style="32" customWidth="1"/>
    <col min="23" max="23" width="10.28515625" style="32" bestFit="1" customWidth="1"/>
    <col min="24" max="26" width="9" style="32"/>
    <col min="27" max="27" width="10.28515625" style="32" bestFit="1" customWidth="1"/>
    <col min="28" max="16384" width="9" style="32"/>
  </cols>
  <sheetData>
    <row r="1" spans="1:27" s="49" customFormat="1" ht="21" x14ac:dyDescent="0.5">
      <c r="A1" s="941" t="str">
        <f>'سر برگ صفحات'!A1</f>
        <v>شرکت صندوق پژوهش و فناوری غیر دولتی ....(سهامی خاص)</v>
      </c>
      <c r="B1" s="941"/>
      <c r="C1" s="941"/>
      <c r="D1" s="941"/>
      <c r="E1" s="941"/>
      <c r="F1" s="941"/>
      <c r="G1" s="941"/>
      <c r="H1" s="941"/>
      <c r="I1" s="941"/>
      <c r="J1" s="941"/>
      <c r="K1" s="941"/>
      <c r="L1" s="941"/>
      <c r="M1" s="941"/>
      <c r="N1" s="941"/>
      <c r="O1" s="941"/>
      <c r="P1" s="47"/>
      <c r="Q1" s="47"/>
      <c r="R1" s="48"/>
      <c r="S1" s="48"/>
      <c r="T1" s="47"/>
      <c r="U1" s="47"/>
    </row>
    <row r="2" spans="1:27" s="49" customFormat="1" ht="21" x14ac:dyDescent="0.5">
      <c r="A2" s="942" t="str">
        <f>'سر برگ صفحات'!A14</f>
        <v>يادداشتهاي توضيحي صورت هاي مالي</v>
      </c>
      <c r="B2" s="942"/>
      <c r="C2" s="942"/>
      <c r="D2" s="942"/>
      <c r="E2" s="942"/>
      <c r="F2" s="942"/>
      <c r="G2" s="942"/>
      <c r="H2" s="942"/>
      <c r="I2" s="942"/>
      <c r="J2" s="942"/>
      <c r="K2" s="942"/>
      <c r="L2" s="942"/>
      <c r="M2" s="942"/>
      <c r="N2" s="942"/>
      <c r="O2" s="942"/>
      <c r="P2" s="47"/>
      <c r="Q2" s="47"/>
      <c r="R2" s="48"/>
      <c r="S2" s="48"/>
      <c r="T2" s="47"/>
      <c r="U2" s="47"/>
    </row>
    <row r="3" spans="1:27" s="49" customFormat="1" ht="21" x14ac:dyDescent="0.5">
      <c r="A3" s="942" t="str">
        <f>'سر برگ صفحات'!A3</f>
        <v>سال مالي منتهی به .. اسفند …</v>
      </c>
      <c r="B3" s="942"/>
      <c r="C3" s="942"/>
      <c r="D3" s="942"/>
      <c r="E3" s="942"/>
      <c r="F3" s="942"/>
      <c r="G3" s="942"/>
      <c r="H3" s="942"/>
      <c r="I3" s="942"/>
      <c r="J3" s="942"/>
      <c r="K3" s="942"/>
      <c r="L3" s="942"/>
      <c r="M3" s="942"/>
      <c r="N3" s="942"/>
      <c r="O3" s="942"/>
      <c r="P3" s="47"/>
      <c r="Q3" s="47"/>
      <c r="R3" s="48"/>
      <c r="S3" s="48"/>
      <c r="T3" s="47"/>
      <c r="U3" s="47"/>
    </row>
    <row r="5" spans="1:27" s="49" customFormat="1" ht="19.5" x14ac:dyDescent="0.5">
      <c r="A5" s="58" t="s">
        <v>281</v>
      </c>
      <c r="B5" s="939" t="s">
        <v>284</v>
      </c>
      <c r="C5" s="939"/>
      <c r="D5" s="939"/>
      <c r="E5" s="939"/>
      <c r="F5" s="939"/>
      <c r="G5" s="939"/>
      <c r="H5" s="939"/>
      <c r="I5" s="939"/>
      <c r="J5" s="939"/>
      <c r="K5" s="939"/>
      <c r="L5" s="939"/>
      <c r="M5" s="939"/>
      <c r="N5" s="939"/>
      <c r="P5" s="47"/>
      <c r="Q5" s="47"/>
      <c r="R5" s="48"/>
      <c r="S5" s="48"/>
      <c r="T5" s="47"/>
      <c r="U5" s="47"/>
    </row>
    <row r="6" spans="1:27" s="533" customFormat="1" x14ac:dyDescent="0.45">
      <c r="A6" s="530"/>
      <c r="B6" s="985" t="str">
        <f>CONCATENATE("سرمايه شركت در تاريخ"," ",'سر برگ صفحات'!A8," ","مبلغ ..... ميليون ريال شامل .... سهم ..... ريالي با نام تمام پرداخت شده مي باشد")</f>
        <v>سرمايه شركت در تاريخ 1399/12/30 مبلغ ..... ميليون ريال شامل .... سهم ..... ريالي با نام تمام پرداخت شده مي باشد</v>
      </c>
      <c r="C6" s="985"/>
      <c r="D6" s="985"/>
      <c r="E6" s="985"/>
      <c r="F6" s="985"/>
      <c r="G6" s="985"/>
      <c r="H6" s="985"/>
      <c r="I6" s="985"/>
      <c r="J6" s="985"/>
      <c r="K6" s="985"/>
      <c r="L6" s="985"/>
      <c r="M6" s="985"/>
      <c r="N6" s="985"/>
      <c r="O6" s="985"/>
      <c r="P6" s="532"/>
      <c r="Q6" s="532"/>
      <c r="R6" s="531"/>
      <c r="S6" s="531"/>
      <c r="T6" s="532"/>
      <c r="U6" s="532"/>
    </row>
    <row r="7" spans="1:27" s="533" customFormat="1" x14ac:dyDescent="0.45">
      <c r="A7" s="530"/>
      <c r="B7" s="985" t="s">
        <v>285</v>
      </c>
      <c r="C7" s="985"/>
      <c r="D7" s="985"/>
      <c r="E7" s="985"/>
      <c r="F7" s="985"/>
      <c r="G7" s="985"/>
      <c r="H7" s="985"/>
      <c r="I7" s="985"/>
      <c r="J7" s="985"/>
      <c r="K7" s="985"/>
      <c r="L7" s="985"/>
      <c r="M7" s="985"/>
      <c r="N7" s="985"/>
      <c r="O7" s="985"/>
      <c r="P7" s="532"/>
      <c r="Q7" s="532"/>
      <c r="R7" s="531"/>
      <c r="S7" s="531"/>
      <c r="T7" s="532"/>
      <c r="U7" s="532"/>
    </row>
    <row r="8" spans="1:27" s="35" customFormat="1" ht="15.75" x14ac:dyDescent="0.25">
      <c r="A8" s="57"/>
      <c r="D8" s="443"/>
      <c r="F8" s="1003">
        <f>'سر برگ صفحات'!A12</f>
        <v>1399</v>
      </c>
      <c r="G8" s="1003"/>
      <c r="H8" s="1003"/>
      <c r="I8" s="1003"/>
      <c r="J8" s="1003"/>
      <c r="K8" s="1003"/>
      <c r="L8" s="1003"/>
      <c r="M8" s="1003"/>
      <c r="N8" s="1003"/>
      <c r="P8" s="1003">
        <f>'سر برگ صفحات'!A11</f>
        <v>1398</v>
      </c>
      <c r="Q8" s="1003"/>
      <c r="R8" s="1003"/>
      <c r="S8" s="1003"/>
      <c r="T8" s="1003"/>
    </row>
    <row r="9" spans="1:27" s="526" customFormat="1" ht="45" x14ac:dyDescent="0.25">
      <c r="A9" s="547"/>
      <c r="D9" s="438"/>
      <c r="F9" s="762" t="s">
        <v>226</v>
      </c>
      <c r="G9" s="758"/>
      <c r="H9" s="762" t="s">
        <v>927</v>
      </c>
      <c r="J9" s="762" t="s">
        <v>924</v>
      </c>
      <c r="K9" s="758"/>
      <c r="L9" s="762" t="s">
        <v>925</v>
      </c>
      <c r="M9" s="758"/>
      <c r="N9" s="762" t="s">
        <v>926</v>
      </c>
      <c r="O9" s="758"/>
      <c r="P9" s="762" t="s">
        <v>226</v>
      </c>
      <c r="Q9" s="794"/>
      <c r="R9" s="762" t="s">
        <v>928</v>
      </c>
      <c r="T9" s="762" t="s">
        <v>286</v>
      </c>
      <c r="Z9" s="527"/>
      <c r="AA9" s="527"/>
    </row>
    <row r="10" spans="1:27" x14ac:dyDescent="0.25">
      <c r="B10" s="1000" t="s">
        <v>282</v>
      </c>
      <c r="C10" s="1000"/>
      <c r="D10" s="1000"/>
      <c r="F10" s="104"/>
      <c r="G10" s="104"/>
      <c r="H10" s="104"/>
      <c r="I10" s="104"/>
      <c r="J10" s="104"/>
      <c r="K10" s="104"/>
      <c r="L10" s="104"/>
      <c r="M10" s="104"/>
      <c r="N10" s="104"/>
      <c r="R10" s="32"/>
      <c r="S10" s="32"/>
      <c r="X10" s="105"/>
      <c r="Y10" s="105"/>
    </row>
    <row r="11" spans="1:27" x14ac:dyDescent="0.25">
      <c r="B11" s="1000" t="s">
        <v>282</v>
      </c>
      <c r="C11" s="1000"/>
      <c r="D11" s="1000"/>
      <c r="R11" s="32"/>
      <c r="S11" s="32"/>
      <c r="X11" s="105"/>
      <c r="Y11" s="105"/>
    </row>
    <row r="12" spans="1:27" x14ac:dyDescent="0.25">
      <c r="B12" s="1000"/>
      <c r="C12" s="1000"/>
      <c r="D12" s="1000"/>
      <c r="F12" s="118"/>
      <c r="N12" s="118"/>
      <c r="P12" s="118"/>
      <c r="R12" s="32"/>
      <c r="S12" s="32"/>
      <c r="X12" s="105"/>
      <c r="Y12" s="105"/>
    </row>
    <row r="13" spans="1:27" ht="18.75" thickBot="1" x14ac:dyDescent="0.3">
      <c r="D13" s="104"/>
      <c r="F13" s="120"/>
      <c r="H13" s="120"/>
      <c r="J13" s="120"/>
      <c r="L13" s="120"/>
      <c r="N13" s="123">
        <v>100</v>
      </c>
      <c r="P13" s="123"/>
      <c r="R13" s="120"/>
      <c r="S13" s="32"/>
      <c r="T13" s="120">
        <v>100</v>
      </c>
      <c r="X13" s="105"/>
      <c r="Y13" s="105"/>
    </row>
    <row r="14" spans="1:27" ht="18.75" thickTop="1" x14ac:dyDescent="0.25">
      <c r="P14" s="104"/>
    </row>
    <row r="15" spans="1:27" x14ac:dyDescent="0.25">
      <c r="A15" s="886" t="s">
        <v>638</v>
      </c>
      <c r="B15" s="886"/>
      <c r="C15" s="886"/>
      <c r="D15" s="886"/>
      <c r="E15" s="886"/>
      <c r="F15" s="886"/>
      <c r="G15" s="886"/>
      <c r="H15" s="886"/>
      <c r="I15" s="886"/>
      <c r="J15" s="886"/>
      <c r="K15" s="886"/>
      <c r="L15" s="886"/>
      <c r="M15" s="886"/>
      <c r="N15" s="886"/>
      <c r="O15" s="886"/>
    </row>
  </sheetData>
  <mergeCells count="12">
    <mergeCell ref="B10:D10"/>
    <mergeCell ref="P8:T8"/>
    <mergeCell ref="A15:O15"/>
    <mergeCell ref="A1:O1"/>
    <mergeCell ref="A2:O2"/>
    <mergeCell ref="A3:O3"/>
    <mergeCell ref="B6:O6"/>
    <mergeCell ref="B7:O7"/>
    <mergeCell ref="B12:D12"/>
    <mergeCell ref="B11:D11"/>
    <mergeCell ref="F8:N8"/>
    <mergeCell ref="B5:N5"/>
  </mergeCells>
  <pageMargins left="0.39370078740157483" right="1.62" top="0.39370078740157483" bottom="0.39370078740157483" header="0.31496062992125984" footer="0.31496062992125984"/>
  <pageSetup scale="98"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N43"/>
  <sheetViews>
    <sheetView rightToLeft="1" view="pageBreakPreview" zoomScaleNormal="120" zoomScaleSheetLayoutView="100" workbookViewId="0">
      <selection activeCell="H20" sqref="H20"/>
    </sheetView>
  </sheetViews>
  <sheetFormatPr defaultColWidth="5.7109375" defaultRowHeight="18" x14ac:dyDescent="0.45"/>
  <cols>
    <col min="1" max="1" width="2.140625" style="217" customWidth="1"/>
    <col min="2" max="2" width="36.140625" style="217" customWidth="1"/>
    <col min="3" max="3" width="2.7109375" style="217" customWidth="1"/>
    <col min="4" max="4" width="7.7109375" style="217" customWidth="1"/>
    <col min="5" max="5" width="2.140625" style="217" customWidth="1"/>
    <col min="6" max="6" width="10.7109375" style="116" customWidth="1"/>
    <col min="7" max="7" width="0.5703125" style="230" customWidth="1"/>
    <col min="8" max="8" width="14.140625" style="116" bestFit="1" customWidth="1"/>
    <col min="9" max="9" width="2.42578125" style="217" customWidth="1"/>
    <col min="10" max="10" width="10.7109375" style="221" bestFit="1" customWidth="1"/>
    <col min="11" max="11" width="9" style="217" customWidth="1"/>
    <col min="12" max="12" width="9.85546875" style="217" bestFit="1" customWidth="1"/>
    <col min="13" max="13" width="15.85546875" style="217" bestFit="1" customWidth="1"/>
    <col min="14" max="252" width="9" style="217" customWidth="1"/>
    <col min="253" max="253" width="2.140625" style="217" customWidth="1"/>
    <col min="254" max="254" width="36.140625" style="217" customWidth="1"/>
    <col min="255" max="255" width="1.140625" style="217" customWidth="1"/>
    <col min="256" max="16384" width="5.7109375" style="217"/>
  </cols>
  <sheetData>
    <row r="1" spans="1:14" ht="21" x14ac:dyDescent="0.45">
      <c r="A1" s="870" t="str">
        <f>'سر برگ صفحات'!A1</f>
        <v>شرکت صندوق پژوهش و فناوری غیر دولتی ....(سهامی خاص)</v>
      </c>
      <c r="B1" s="870"/>
      <c r="C1" s="870"/>
      <c r="D1" s="870"/>
      <c r="E1" s="870"/>
      <c r="F1" s="870"/>
      <c r="G1" s="870"/>
      <c r="H1" s="870"/>
      <c r="I1" s="870"/>
      <c r="J1" s="215"/>
      <c r="K1" s="216"/>
      <c r="L1" s="216"/>
    </row>
    <row r="2" spans="1:14" ht="21" x14ac:dyDescent="0.45">
      <c r="A2" s="870" t="s">
        <v>856</v>
      </c>
      <c r="B2" s="870"/>
      <c r="C2" s="870"/>
      <c r="D2" s="870"/>
      <c r="E2" s="870"/>
      <c r="F2" s="870"/>
      <c r="G2" s="870"/>
      <c r="H2" s="870"/>
      <c r="I2" s="870"/>
      <c r="J2" s="215"/>
      <c r="K2" s="216"/>
      <c r="L2" s="216"/>
    </row>
    <row r="3" spans="1:14" ht="21" x14ac:dyDescent="0.45">
      <c r="A3" s="870" t="str">
        <f>'سر برگ صفحات'!A3</f>
        <v>سال مالي منتهی به .. اسفند …</v>
      </c>
      <c r="B3" s="870"/>
      <c r="C3" s="870"/>
      <c r="D3" s="870"/>
      <c r="E3" s="870"/>
      <c r="F3" s="870"/>
      <c r="G3" s="870"/>
      <c r="H3" s="870"/>
      <c r="I3" s="870"/>
      <c r="J3" s="215"/>
      <c r="K3" s="216"/>
      <c r="L3" s="216"/>
    </row>
    <row r="4" spans="1:14" x14ac:dyDescent="0.45">
      <c r="A4" s="218"/>
      <c r="B4" s="218"/>
      <c r="C4" s="218"/>
      <c r="D4" s="218"/>
      <c r="E4" s="218"/>
      <c r="F4" s="226"/>
      <c r="G4" s="219"/>
      <c r="H4" s="226"/>
      <c r="I4" s="218"/>
    </row>
    <row r="5" spans="1:14" x14ac:dyDescent="0.45">
      <c r="A5" s="218"/>
      <c r="B5" s="218"/>
      <c r="C5" s="218"/>
      <c r="D5" s="218"/>
      <c r="E5" s="218"/>
      <c r="F5" s="874"/>
      <c r="G5" s="874"/>
      <c r="H5" s="226" t="s">
        <v>24</v>
      </c>
      <c r="I5" s="218"/>
    </row>
    <row r="6" spans="1:14" x14ac:dyDescent="0.45">
      <c r="A6" s="218"/>
      <c r="B6" s="218"/>
      <c r="C6" s="218"/>
      <c r="D6" s="222" t="s">
        <v>26</v>
      </c>
      <c r="E6" s="223"/>
      <c r="F6" s="314" t="str">
        <f>'سر برگ صفحات'!A5</f>
        <v>سال 1399</v>
      </c>
      <c r="G6" s="225"/>
      <c r="H6" s="226" t="str">
        <f>'سر برگ صفحات'!A4</f>
        <v>سال 1398</v>
      </c>
      <c r="I6" s="222"/>
    </row>
    <row r="7" spans="1:14" x14ac:dyDescent="0.45">
      <c r="A7" s="218"/>
      <c r="B7" s="218"/>
      <c r="C7" s="218"/>
      <c r="D7" s="223"/>
      <c r="E7" s="223"/>
      <c r="F7" s="226" t="s">
        <v>27</v>
      </c>
      <c r="G7" s="226"/>
      <c r="H7" s="226" t="s">
        <v>27</v>
      </c>
      <c r="I7" s="222"/>
    </row>
    <row r="8" spans="1:14" ht="19.5" x14ac:dyDescent="0.45">
      <c r="A8" s="218"/>
      <c r="B8" s="131" t="s">
        <v>349</v>
      </c>
      <c r="C8" s="218"/>
      <c r="D8" s="223"/>
      <c r="E8" s="223"/>
      <c r="F8" s="226"/>
      <c r="G8" s="226"/>
      <c r="H8" s="226"/>
      <c r="I8" s="222"/>
    </row>
    <row r="9" spans="1:14" x14ac:dyDescent="0.45">
      <c r="A9" s="219"/>
      <c r="B9" s="227" t="s">
        <v>350</v>
      </c>
      <c r="C9" s="219"/>
      <c r="D9" s="226">
        <v>5</v>
      </c>
      <c r="E9" s="226"/>
      <c r="F9" s="226">
        <f>'5'!H31</f>
        <v>0</v>
      </c>
      <c r="G9" s="228"/>
      <c r="H9" s="226">
        <f>'5'!L31</f>
        <v>0</v>
      </c>
      <c r="I9" s="229"/>
      <c r="L9" s="230"/>
    </row>
    <row r="10" spans="1:14" x14ac:dyDescent="0.45">
      <c r="A10" s="219"/>
      <c r="B10" s="836" t="s">
        <v>145</v>
      </c>
      <c r="C10" s="219"/>
      <c r="D10" s="226">
        <v>6</v>
      </c>
      <c r="E10" s="226"/>
      <c r="F10" s="213">
        <f>'.6'!J18</f>
        <v>0</v>
      </c>
      <c r="G10" s="228"/>
      <c r="H10" s="232">
        <f>'.6'!R18</f>
        <v>0</v>
      </c>
      <c r="I10" s="229"/>
      <c r="K10" s="233"/>
    </row>
    <row r="11" spans="1:14" x14ac:dyDescent="0.45">
      <c r="A11" s="219"/>
      <c r="B11" s="231" t="s">
        <v>128</v>
      </c>
      <c r="C11" s="219"/>
      <c r="D11" s="226"/>
      <c r="E11" s="226"/>
      <c r="F11" s="314">
        <f>SUM(F9:F10)</f>
        <v>0</v>
      </c>
      <c r="G11" s="226"/>
      <c r="H11" s="314">
        <f>SUM(H9:H10)</f>
        <v>0</v>
      </c>
      <c r="I11" s="229"/>
      <c r="K11" s="234"/>
      <c r="M11" s="233"/>
    </row>
    <row r="12" spans="1:14" x14ac:dyDescent="0.45">
      <c r="A12" s="219"/>
      <c r="B12" s="231" t="s">
        <v>28</v>
      </c>
      <c r="C12" s="219"/>
      <c r="D12" s="226">
        <v>7</v>
      </c>
      <c r="E12" s="226"/>
      <c r="F12" s="314">
        <f>'7'!F20</f>
        <v>0</v>
      </c>
      <c r="G12" s="771"/>
      <c r="H12" s="771">
        <f>'7'!H20</f>
        <v>0</v>
      </c>
      <c r="I12" s="229"/>
      <c r="L12" s="230"/>
      <c r="M12" s="230"/>
      <c r="N12" s="235"/>
    </row>
    <row r="13" spans="1:14" x14ac:dyDescent="0.45">
      <c r="A13" s="219"/>
      <c r="B13" s="231" t="s">
        <v>351</v>
      </c>
      <c r="C13" s="219"/>
      <c r="D13" s="226">
        <v>8</v>
      </c>
      <c r="E13" s="226"/>
      <c r="F13" s="314">
        <f>'8-11'!H12</f>
        <v>0</v>
      </c>
      <c r="G13" s="771"/>
      <c r="H13" s="771">
        <f>'8-11'!J12</f>
        <v>0</v>
      </c>
      <c r="I13" s="229"/>
      <c r="L13" s="221"/>
      <c r="M13" s="230"/>
    </row>
    <row r="14" spans="1:14" x14ac:dyDescent="0.45">
      <c r="A14" s="219"/>
      <c r="B14" s="231" t="s">
        <v>352</v>
      </c>
      <c r="C14" s="219"/>
      <c r="D14" s="226">
        <v>9</v>
      </c>
      <c r="E14" s="226"/>
      <c r="F14" s="232">
        <f>'8-11'!H23</f>
        <v>0</v>
      </c>
      <c r="G14" s="771"/>
      <c r="H14" s="232">
        <f>'8-11'!J23</f>
        <v>0</v>
      </c>
      <c r="I14" s="229"/>
      <c r="L14" s="230"/>
      <c r="M14" s="230"/>
      <c r="N14" s="235"/>
    </row>
    <row r="15" spans="1:14" x14ac:dyDescent="0.45">
      <c r="A15" s="219"/>
      <c r="B15" s="836" t="s">
        <v>118</v>
      </c>
      <c r="C15" s="219"/>
      <c r="D15" s="226"/>
      <c r="E15" s="226"/>
      <c r="F15" s="236">
        <f>SUM(F11:F14)</f>
        <v>0</v>
      </c>
      <c r="G15" s="226"/>
      <c r="H15" s="236">
        <f>SUM(H11:H14)</f>
        <v>0</v>
      </c>
      <c r="I15" s="229"/>
      <c r="L15" s="221"/>
      <c r="M15" s="230"/>
    </row>
    <row r="16" spans="1:14" x14ac:dyDescent="0.45">
      <c r="A16" s="219"/>
      <c r="B16" s="231" t="s">
        <v>890</v>
      </c>
      <c r="C16" s="219"/>
      <c r="D16" s="226">
        <v>10</v>
      </c>
      <c r="E16" s="226"/>
      <c r="F16" s="771"/>
      <c r="G16" s="771"/>
      <c r="H16" s="771"/>
      <c r="I16" s="229"/>
      <c r="L16" s="221"/>
      <c r="M16" s="230"/>
    </row>
    <row r="17" spans="1:14" x14ac:dyDescent="0.45">
      <c r="A17" s="219"/>
      <c r="B17" s="231" t="s">
        <v>29</v>
      </c>
      <c r="C17" s="219"/>
      <c r="D17" s="226">
        <v>11</v>
      </c>
      <c r="E17" s="226"/>
      <c r="F17" s="314"/>
      <c r="G17" s="228"/>
      <c r="H17" s="696"/>
      <c r="I17" s="229"/>
      <c r="L17" s="221"/>
      <c r="M17" s="230"/>
    </row>
    <row r="18" spans="1:14" x14ac:dyDescent="0.45">
      <c r="A18" s="219"/>
      <c r="B18" s="231" t="s">
        <v>30</v>
      </c>
      <c r="C18" s="219"/>
      <c r="D18" s="226">
        <v>12</v>
      </c>
      <c r="E18" s="226"/>
      <c r="F18" s="232"/>
      <c r="G18" s="228"/>
      <c r="H18" s="232"/>
      <c r="I18" s="229"/>
      <c r="L18" s="221"/>
      <c r="N18" s="230"/>
    </row>
    <row r="19" spans="1:14" x14ac:dyDescent="0.45">
      <c r="A19" s="219"/>
      <c r="B19" s="231" t="s">
        <v>959</v>
      </c>
      <c r="C19" s="219"/>
      <c r="D19" s="226"/>
      <c r="E19" s="226"/>
      <c r="F19" s="236">
        <f>SUM(F16:F18)</f>
        <v>0</v>
      </c>
      <c r="G19" s="236">
        <f t="shared" ref="G19:H19" si="0">SUM(G16:G18)</f>
        <v>0</v>
      </c>
      <c r="H19" s="236">
        <f t="shared" si="0"/>
        <v>0</v>
      </c>
      <c r="I19" s="229"/>
      <c r="L19" s="237"/>
    </row>
    <row r="20" spans="1:14" x14ac:dyDescent="0.45">
      <c r="A20" s="219"/>
      <c r="B20" s="231" t="s">
        <v>353</v>
      </c>
      <c r="C20" s="219"/>
      <c r="D20" s="226">
        <v>13</v>
      </c>
      <c r="E20" s="226"/>
      <c r="F20" s="236"/>
      <c r="G20" s="228"/>
      <c r="H20" s="314"/>
      <c r="I20" s="229"/>
      <c r="L20" s="237"/>
    </row>
    <row r="21" spans="1:14" x14ac:dyDescent="0.45">
      <c r="A21" s="219"/>
      <c r="B21" s="231" t="s">
        <v>31</v>
      </c>
      <c r="C21" s="219"/>
      <c r="D21" s="226">
        <v>37</v>
      </c>
      <c r="E21" s="226"/>
      <c r="F21" s="716"/>
      <c r="G21" s="228"/>
      <c r="H21" s="314"/>
      <c r="I21" s="229"/>
      <c r="L21" s="237"/>
    </row>
    <row r="22" spans="1:14" x14ac:dyDescent="0.45">
      <c r="A22" s="219"/>
      <c r="B22" s="231" t="s">
        <v>32</v>
      </c>
      <c r="C22" s="219"/>
      <c r="D22" s="226">
        <v>37</v>
      </c>
      <c r="E22" s="226"/>
      <c r="F22" s="799">
        <f>'13-14'!F9</f>
        <v>0</v>
      </c>
      <c r="G22" s="228"/>
      <c r="H22" s="799"/>
      <c r="I22" s="229"/>
      <c r="L22" s="237"/>
    </row>
    <row r="23" spans="1:14" x14ac:dyDescent="0.45">
      <c r="A23" s="219"/>
      <c r="B23" s="231"/>
      <c r="C23" s="219"/>
      <c r="D23" s="226"/>
      <c r="E23" s="226"/>
      <c r="F23" s="236"/>
      <c r="G23" s="236"/>
      <c r="H23" s="236"/>
      <c r="I23" s="229"/>
    </row>
    <row r="24" spans="1:14" ht="19.5" x14ac:dyDescent="0.5">
      <c r="A24" s="219"/>
      <c r="B24" s="203"/>
      <c r="C24" s="219"/>
      <c r="D24" s="226"/>
      <c r="E24" s="226"/>
      <c r="F24" s="236"/>
      <c r="G24" s="799"/>
      <c r="H24" s="799"/>
      <c r="I24" s="229"/>
    </row>
    <row r="25" spans="1:14" x14ac:dyDescent="0.45">
      <c r="A25" s="219"/>
      <c r="B25" s="231"/>
      <c r="C25" s="219"/>
      <c r="D25" s="226"/>
      <c r="E25" s="226"/>
      <c r="F25" s="238"/>
      <c r="G25" s="228"/>
      <c r="H25" s="238"/>
      <c r="I25" s="229"/>
    </row>
    <row r="26" spans="1:14" ht="18.75" thickBot="1" x14ac:dyDescent="0.5">
      <c r="A26" s="219"/>
      <c r="B26" s="231" t="s">
        <v>168</v>
      </c>
      <c r="C26" s="219"/>
      <c r="D26" s="226"/>
      <c r="E26" s="226"/>
      <c r="F26" s="239">
        <f>F25+F23+F19+F15+F11</f>
        <v>0</v>
      </c>
      <c r="G26" s="236"/>
      <c r="H26" s="239">
        <f>H25+H23+H19+H15+H11</f>
        <v>0</v>
      </c>
      <c r="I26" s="229"/>
    </row>
    <row r="27" spans="1:14" ht="20.25" thickTop="1" x14ac:dyDescent="0.5">
      <c r="A27" s="219"/>
      <c r="B27" s="203" t="s">
        <v>25</v>
      </c>
      <c r="C27" s="219"/>
      <c r="D27" s="226"/>
      <c r="E27" s="226"/>
      <c r="F27" s="314"/>
      <c r="G27" s="240"/>
      <c r="H27" s="314"/>
      <c r="I27" s="241"/>
      <c r="M27" s="221"/>
    </row>
    <row r="28" spans="1:14" x14ac:dyDescent="0.45">
      <c r="A28" s="219"/>
      <c r="B28" s="231" t="s">
        <v>863</v>
      </c>
      <c r="C28" s="219"/>
      <c r="D28" s="226"/>
      <c r="E28" s="226"/>
      <c r="F28" s="314">
        <f>'13-14'!F10</f>
        <v>0</v>
      </c>
      <c r="G28" s="228"/>
      <c r="H28" s="708">
        <f>'13-14'!H10</f>
        <v>0</v>
      </c>
      <c r="I28" s="229"/>
      <c r="M28" s="242"/>
    </row>
    <row r="29" spans="1:14" x14ac:dyDescent="0.45">
      <c r="A29" s="219"/>
      <c r="B29" s="231" t="s">
        <v>862</v>
      </c>
      <c r="C29" s="219"/>
      <c r="D29" s="226"/>
      <c r="E29" s="226"/>
      <c r="F29" s="213">
        <f>'13-14'!F13</f>
        <v>0</v>
      </c>
      <c r="G29" s="228"/>
      <c r="H29" s="213">
        <f>'13-14'!H13</f>
        <v>0</v>
      </c>
      <c r="I29" s="229"/>
    </row>
    <row r="30" spans="1:14" ht="18.75" thickBot="1" x14ac:dyDescent="0.5">
      <c r="A30" s="219"/>
      <c r="B30" s="231" t="s">
        <v>864</v>
      </c>
      <c r="C30" s="219"/>
      <c r="D30" s="226">
        <v>14</v>
      </c>
      <c r="E30" s="226"/>
      <c r="F30" s="243">
        <f>'13-14'!F19</f>
        <v>0</v>
      </c>
      <c r="G30" s="228"/>
      <c r="H30" s="243">
        <f>'13-14'!H19</f>
        <v>0</v>
      </c>
      <c r="I30" s="229"/>
      <c r="M30" s="221"/>
    </row>
    <row r="31" spans="1:14" ht="18.75" thickTop="1" x14ac:dyDescent="0.45">
      <c r="A31" s="219"/>
      <c r="B31" s="231"/>
      <c r="C31" s="219"/>
      <c r="D31" s="226"/>
      <c r="E31" s="226"/>
      <c r="F31" s="314"/>
      <c r="G31" s="228"/>
      <c r="H31" s="314"/>
      <c r="I31" s="229"/>
      <c r="M31" s="221"/>
    </row>
    <row r="32" spans="1:14" x14ac:dyDescent="0.45">
      <c r="A32" s="220"/>
      <c r="B32" s="220"/>
      <c r="C32" s="220"/>
      <c r="D32" s="220"/>
      <c r="E32" s="220"/>
      <c r="F32" s="226"/>
      <c r="G32" s="220"/>
      <c r="H32" s="226"/>
      <c r="I32" s="222"/>
    </row>
    <row r="33" spans="1:10" s="245" customFormat="1" ht="21" x14ac:dyDescent="0.55000000000000004">
      <c r="A33" s="873" t="str">
        <f>'سر برگ صفحات'!A13</f>
        <v>يادداشتهاي توضيحي ، بخش جدایی ناپذیر صورت هاي مالي است .</v>
      </c>
      <c r="B33" s="873"/>
      <c r="C33" s="873"/>
      <c r="D33" s="873"/>
      <c r="E33" s="873"/>
      <c r="F33" s="873"/>
      <c r="G33" s="873"/>
      <c r="H33" s="873"/>
      <c r="I33" s="873"/>
      <c r="J33" s="244"/>
    </row>
    <row r="34" spans="1:10" s="245" customFormat="1" ht="19.5" x14ac:dyDescent="0.5">
      <c r="A34" s="204"/>
      <c r="B34" s="204"/>
      <c r="C34" s="204"/>
      <c r="D34" s="204"/>
      <c r="E34" s="204"/>
      <c r="F34" s="42"/>
      <c r="G34" s="204"/>
      <c r="H34" s="42"/>
      <c r="I34" s="204"/>
      <c r="J34" s="244"/>
    </row>
    <row r="35" spans="1:10" s="245" customFormat="1" ht="19.5" x14ac:dyDescent="0.5">
      <c r="A35" s="204"/>
      <c r="B35" s="204"/>
      <c r="C35" s="204"/>
      <c r="D35" s="204"/>
      <c r="E35" s="204"/>
      <c r="F35" s="42"/>
      <c r="G35" s="204"/>
      <c r="H35" s="42"/>
      <c r="I35" s="204"/>
      <c r="J35" s="244"/>
    </row>
    <row r="36" spans="1:10" x14ac:dyDescent="0.45">
      <c r="A36" s="872"/>
      <c r="B36" s="872"/>
      <c r="C36" s="872"/>
      <c r="D36" s="872"/>
      <c r="E36" s="872"/>
      <c r="F36" s="872"/>
      <c r="G36" s="872"/>
      <c r="H36" s="872"/>
      <c r="I36" s="872"/>
    </row>
    <row r="38" spans="1:10" ht="0.75" customHeight="1" x14ac:dyDescent="0.45">
      <c r="A38" s="872"/>
      <c r="B38" s="872"/>
      <c r="C38" s="872"/>
      <c r="D38" s="872"/>
      <c r="E38" s="872"/>
      <c r="F38" s="872"/>
      <c r="G38" s="872"/>
      <c r="H38" s="872"/>
      <c r="I38" s="872"/>
    </row>
    <row r="40" spans="1:10" x14ac:dyDescent="0.45">
      <c r="A40" s="871">
        <v>2</v>
      </c>
      <c r="B40" s="871"/>
      <c r="C40" s="871"/>
      <c r="D40" s="871"/>
      <c r="E40" s="871"/>
      <c r="F40" s="871"/>
      <c r="G40" s="871"/>
      <c r="H40" s="871"/>
      <c r="I40" s="871"/>
    </row>
    <row r="42" spans="1:10" x14ac:dyDescent="0.45">
      <c r="A42" s="869" t="s">
        <v>780</v>
      </c>
      <c r="B42" s="869"/>
      <c r="C42" s="869"/>
      <c r="D42" s="869"/>
      <c r="E42" s="869"/>
      <c r="F42" s="869"/>
      <c r="G42" s="869"/>
      <c r="H42" s="869"/>
      <c r="I42" s="869"/>
    </row>
    <row r="43" spans="1:10" x14ac:dyDescent="0.45">
      <c r="A43" s="869" t="s">
        <v>773</v>
      </c>
      <c r="B43" s="869"/>
      <c r="C43" s="869"/>
      <c r="D43" s="869"/>
      <c r="E43" s="869"/>
      <c r="F43" s="869"/>
      <c r="G43" s="869"/>
      <c r="H43" s="869"/>
      <c r="I43" s="689"/>
    </row>
  </sheetData>
  <mergeCells count="10">
    <mergeCell ref="A43:H43"/>
    <mergeCell ref="A42:I42"/>
    <mergeCell ref="A1:I1"/>
    <mergeCell ref="A2:I2"/>
    <mergeCell ref="A3:I3"/>
    <mergeCell ref="A40:I40"/>
    <mergeCell ref="A36:I36"/>
    <mergeCell ref="A38:I38"/>
    <mergeCell ref="A33:I33"/>
    <mergeCell ref="F5:G5"/>
  </mergeCells>
  <conditionalFormatting sqref="F23:F28 G10:I10 G9 I9 H11:I11 G23:I27 G28:G29 I28:I29 F30:I31 H28 H15:I15 F11:F15 G12:I14 F16:I22">
    <cfRule type="cellIs" dxfId="8" priority="2" stopIfTrue="1" operator="lessThan">
      <formula>0</formula>
    </cfRule>
  </conditionalFormatting>
  <pageMargins left="0.39370078740157483" right="1.1200000000000001" top="0.39370078740157483" bottom="0.39370078740157483" header="0.31496062992125984" footer="0.31496062992125984"/>
  <pageSetup paperSize="9" orientation="portrait" r:id="rId1"/>
  <legacy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X41"/>
  <sheetViews>
    <sheetView rightToLeft="1" topLeftCell="A10" zoomScaleNormal="100" zoomScaleSheetLayoutView="95" workbookViewId="0">
      <selection activeCell="J7" sqref="J7:L7"/>
    </sheetView>
  </sheetViews>
  <sheetFormatPr defaultColWidth="9" defaultRowHeight="18" x14ac:dyDescent="0.25"/>
  <cols>
    <col min="1" max="1" width="5.42578125" style="122" bestFit="1" customWidth="1"/>
    <col min="2" max="2" width="9.28515625" style="32" customWidth="1"/>
    <col min="3" max="3" width="0.7109375" style="32" customWidth="1"/>
    <col min="4" max="4" width="10.7109375" style="32" customWidth="1"/>
    <col min="5" max="5" width="0.7109375" style="32" customWidth="1"/>
    <col min="6" max="6" width="10.7109375" style="32" customWidth="1"/>
    <col min="7" max="7" width="0.7109375" style="32" customWidth="1"/>
    <col min="8" max="8" width="10.7109375" style="32" customWidth="1"/>
    <col min="9" max="9" width="0.7109375" style="32" customWidth="1"/>
    <col min="10" max="10" width="10.7109375" style="32" customWidth="1"/>
    <col min="11" max="11" width="0.7109375" style="32" customWidth="1"/>
    <col min="12" max="12" width="10.7109375" style="32" customWidth="1"/>
    <col min="13" max="13" width="0.7109375" style="32" customWidth="1"/>
    <col min="14" max="14" width="10.7109375" style="32" customWidth="1"/>
    <col min="15" max="18" width="0.7109375" style="32" customWidth="1"/>
    <col min="19" max="19" width="11.7109375" style="32" customWidth="1"/>
    <col min="20" max="20" width="1.85546875" style="32" customWidth="1"/>
    <col min="21" max="21" width="11.7109375" style="105" customWidth="1"/>
    <col min="22" max="22" width="15.28515625" style="105" bestFit="1" customWidth="1"/>
    <col min="23" max="23" width="5" style="32" customWidth="1"/>
    <col min="24" max="24" width="10.28515625" style="32" bestFit="1" customWidth="1"/>
    <col min="25" max="25" width="5" style="32" customWidth="1"/>
    <col min="26" max="26" width="10.28515625" style="32" bestFit="1" customWidth="1"/>
    <col min="27" max="29" width="9" style="32"/>
    <col min="30" max="30" width="10.28515625" style="32" bestFit="1" customWidth="1"/>
    <col min="31" max="16384" width="9" style="32"/>
  </cols>
  <sheetData>
    <row r="1" spans="1:24" s="49" customFormat="1" ht="21" x14ac:dyDescent="0.5">
      <c r="A1" s="941" t="str">
        <f>'سر برگ صفحات'!A1</f>
        <v>شرکت صندوق پژوهش و فناوری غیر دولتی ....(سهامی خاص)</v>
      </c>
      <c r="B1" s="941"/>
      <c r="C1" s="941"/>
      <c r="D1" s="941"/>
      <c r="E1" s="941"/>
      <c r="F1" s="941"/>
      <c r="G1" s="941"/>
      <c r="H1" s="941"/>
      <c r="I1" s="941"/>
      <c r="J1" s="941"/>
      <c r="K1" s="941"/>
      <c r="L1" s="941"/>
      <c r="M1" s="941"/>
      <c r="N1" s="941"/>
      <c r="O1" s="941"/>
      <c r="P1" s="941"/>
      <c r="Q1" s="941"/>
      <c r="R1" s="941"/>
      <c r="S1" s="47"/>
      <c r="T1" s="47"/>
      <c r="U1" s="48"/>
      <c r="V1" s="48"/>
      <c r="W1" s="47"/>
      <c r="X1" s="47"/>
    </row>
    <row r="2" spans="1:24" s="49" customFormat="1" ht="21" x14ac:dyDescent="0.5">
      <c r="A2" s="942" t="str">
        <f>'سر برگ صفحات'!A14</f>
        <v>يادداشتهاي توضيحي صورت هاي مالي</v>
      </c>
      <c r="B2" s="942"/>
      <c r="C2" s="942"/>
      <c r="D2" s="942"/>
      <c r="E2" s="942"/>
      <c r="F2" s="942"/>
      <c r="G2" s="942"/>
      <c r="H2" s="942"/>
      <c r="I2" s="942"/>
      <c r="J2" s="942"/>
      <c r="K2" s="942"/>
      <c r="L2" s="942"/>
      <c r="M2" s="942"/>
      <c r="N2" s="942"/>
      <c r="O2" s="942"/>
      <c r="P2" s="942"/>
      <c r="Q2" s="942"/>
      <c r="R2" s="942"/>
      <c r="S2" s="47"/>
      <c r="T2" s="47"/>
      <c r="U2" s="48"/>
      <c r="V2" s="48"/>
      <c r="W2" s="47"/>
      <c r="X2" s="47"/>
    </row>
    <row r="3" spans="1:24" s="49" customFormat="1" ht="21" x14ac:dyDescent="0.5">
      <c r="A3" s="942" t="str">
        <f>'سر برگ صفحات'!A3</f>
        <v>سال مالي منتهی به .. اسفند …</v>
      </c>
      <c r="B3" s="942"/>
      <c r="C3" s="942"/>
      <c r="D3" s="942"/>
      <c r="E3" s="942"/>
      <c r="F3" s="942"/>
      <c r="G3" s="942"/>
      <c r="H3" s="942"/>
      <c r="I3" s="942"/>
      <c r="J3" s="942"/>
      <c r="K3" s="942"/>
      <c r="L3" s="942"/>
      <c r="M3" s="942"/>
      <c r="N3" s="942"/>
      <c r="O3" s="942"/>
      <c r="P3" s="942"/>
      <c r="Q3" s="942"/>
      <c r="R3" s="942"/>
      <c r="S3" s="47"/>
      <c r="T3" s="47"/>
      <c r="U3" s="48"/>
      <c r="V3" s="48"/>
      <c r="W3" s="47"/>
      <c r="X3" s="47"/>
    </row>
    <row r="4" spans="1:24" s="49" customFormat="1" ht="19.5" x14ac:dyDescent="0.5">
      <c r="A4" s="58" t="s">
        <v>992</v>
      </c>
      <c r="B4" s="939" t="s">
        <v>287</v>
      </c>
      <c r="C4" s="939"/>
      <c r="D4" s="939"/>
      <c r="E4" s="939"/>
      <c r="F4" s="939"/>
      <c r="G4" s="939"/>
      <c r="H4" s="939"/>
      <c r="I4" s="939"/>
      <c r="J4" s="939"/>
      <c r="K4" s="939"/>
      <c r="L4" s="939"/>
      <c r="M4" s="939"/>
      <c r="N4" s="939"/>
      <c r="O4" s="939"/>
      <c r="P4" s="46"/>
      <c r="R4" s="46"/>
      <c r="S4" s="47"/>
      <c r="T4" s="47"/>
      <c r="U4" s="48"/>
      <c r="V4" s="48"/>
      <c r="W4" s="47"/>
      <c r="X4" s="47"/>
    </row>
    <row r="5" spans="1:24" s="49" customFormat="1" ht="19.5" x14ac:dyDescent="0.5">
      <c r="A5" s="58"/>
      <c r="B5" s="1026" t="s">
        <v>749</v>
      </c>
      <c r="C5" s="1026"/>
      <c r="D5" s="1026"/>
      <c r="E5" s="1026"/>
      <c r="F5" s="1026"/>
      <c r="G5" s="1026"/>
      <c r="H5" s="1026"/>
      <c r="I5" s="1026"/>
      <c r="J5" s="1026"/>
      <c r="K5" s="1026"/>
      <c r="L5" s="1026"/>
      <c r="M5" s="1026"/>
      <c r="N5" s="1026"/>
      <c r="O5" s="1026"/>
      <c r="P5" s="46"/>
      <c r="R5" s="46"/>
      <c r="S5" s="47"/>
      <c r="T5" s="47"/>
      <c r="U5" s="48"/>
      <c r="V5" s="48"/>
      <c r="W5" s="47"/>
      <c r="X5" s="47"/>
    </row>
    <row r="6" spans="1:24" s="49" customFormat="1" ht="19.5" x14ac:dyDescent="0.5">
      <c r="A6" s="58"/>
      <c r="B6" s="1026"/>
      <c r="C6" s="1026"/>
      <c r="D6" s="1026"/>
      <c r="E6" s="1026"/>
      <c r="F6" s="1026"/>
      <c r="G6" s="1026"/>
      <c r="H6" s="1026"/>
      <c r="I6" s="1026"/>
      <c r="J6" s="1026"/>
      <c r="K6" s="1026"/>
      <c r="L6" s="1026"/>
      <c r="M6" s="1026"/>
      <c r="N6" s="1026"/>
      <c r="O6" s="1026"/>
      <c r="P6" s="46"/>
      <c r="R6" s="46"/>
      <c r="S6" s="47"/>
      <c r="T6" s="47"/>
      <c r="U6" s="48"/>
      <c r="V6" s="48"/>
      <c r="W6" s="47"/>
      <c r="X6" s="47"/>
    </row>
    <row r="7" spans="1:24" s="17" customFormat="1" ht="15.75" x14ac:dyDescent="0.25">
      <c r="A7" s="68"/>
      <c r="C7" s="541"/>
      <c r="E7" s="541"/>
      <c r="G7" s="541"/>
      <c r="I7" s="541"/>
      <c r="J7" s="544">
        <f>'سر برگ صفحات'!A12</f>
        <v>1399</v>
      </c>
      <c r="K7" s="381"/>
      <c r="L7" s="544">
        <f>'سر برگ صفحات'!A11</f>
        <v>1398</v>
      </c>
      <c r="Q7" s="381"/>
      <c r="U7" s="67"/>
      <c r="V7" s="67"/>
    </row>
    <row r="8" spans="1:24" s="449" customFormat="1" ht="14.45" customHeight="1" x14ac:dyDescent="0.25">
      <c r="A8" s="631"/>
      <c r="J8" s="543" t="s">
        <v>226</v>
      </c>
      <c r="K8" s="412"/>
      <c r="L8" s="543" t="s">
        <v>226</v>
      </c>
      <c r="U8" s="450"/>
      <c r="V8" s="450"/>
    </row>
    <row r="9" spans="1:24" s="104" customFormat="1" x14ac:dyDescent="0.25">
      <c r="A9" s="115"/>
      <c r="B9" s="114"/>
      <c r="D9" s="114"/>
      <c r="F9" s="968" t="s">
        <v>288</v>
      </c>
      <c r="G9" s="968"/>
      <c r="H9" s="968"/>
      <c r="Q9" s="116"/>
      <c r="U9" s="117"/>
      <c r="V9" s="117"/>
    </row>
    <row r="10" spans="1:24" s="104" customFormat="1" x14ac:dyDescent="0.25">
      <c r="A10" s="115"/>
      <c r="F10" s="968" t="s">
        <v>289</v>
      </c>
      <c r="G10" s="968"/>
      <c r="H10" s="968"/>
      <c r="K10" s="32"/>
      <c r="U10" s="117"/>
      <c r="V10" s="117"/>
    </row>
    <row r="11" spans="1:24" s="104" customFormat="1" x14ac:dyDescent="0.25">
      <c r="A11" s="115"/>
      <c r="F11" s="968" t="s">
        <v>290</v>
      </c>
      <c r="G11" s="968"/>
      <c r="H11" s="968"/>
      <c r="J11" s="118"/>
      <c r="K11" s="32"/>
      <c r="L11" s="118"/>
      <c r="U11" s="117"/>
      <c r="V11" s="117"/>
    </row>
    <row r="12" spans="1:24" s="104" customFormat="1" ht="18.75" thickBot="1" x14ac:dyDescent="0.3">
      <c r="A12" s="115"/>
      <c r="F12" s="968" t="s">
        <v>291</v>
      </c>
      <c r="G12" s="968"/>
      <c r="H12" s="968"/>
      <c r="J12" s="126">
        <f>SUM(J9:J11)</f>
        <v>0</v>
      </c>
      <c r="K12" s="32"/>
      <c r="L12" s="126">
        <f>SUM(L9:L11)</f>
        <v>0</v>
      </c>
      <c r="U12" s="117"/>
      <c r="V12" s="117"/>
    </row>
    <row r="13" spans="1:24" s="104" customFormat="1" ht="18.75" thickTop="1" x14ac:dyDescent="0.25">
      <c r="A13" s="115"/>
      <c r="U13" s="117"/>
      <c r="V13" s="117"/>
    </row>
    <row r="14" spans="1:24" s="82" customFormat="1" ht="21" x14ac:dyDescent="0.55000000000000004">
      <c r="A14" s="70" t="s">
        <v>281</v>
      </c>
      <c r="B14" s="1025" t="s">
        <v>293</v>
      </c>
      <c r="C14" s="1025"/>
      <c r="D14" s="1025" t="s">
        <v>293</v>
      </c>
      <c r="E14" s="1025"/>
      <c r="F14" s="1025"/>
      <c r="G14" s="1025"/>
      <c r="H14" s="1025"/>
      <c r="I14" s="1025"/>
      <c r="J14" s="1025"/>
      <c r="K14" s="1025"/>
      <c r="L14" s="1025"/>
      <c r="M14" s="1025"/>
      <c r="N14" s="1025"/>
      <c r="O14" s="1025"/>
      <c r="P14" s="79"/>
      <c r="R14" s="79"/>
      <c r="S14" s="80"/>
      <c r="T14" s="80"/>
      <c r="U14" s="81"/>
      <c r="V14" s="81"/>
      <c r="W14" s="80"/>
      <c r="X14" s="80"/>
    </row>
    <row r="15" spans="1:24" s="49" customFormat="1" ht="19.5" x14ac:dyDescent="0.5">
      <c r="A15" s="58"/>
      <c r="B15" s="1027" t="s">
        <v>750</v>
      </c>
      <c r="C15" s="1027"/>
      <c r="D15" s="1027"/>
      <c r="E15" s="1027"/>
      <c r="F15" s="1027"/>
      <c r="G15" s="1027"/>
      <c r="H15" s="1027"/>
      <c r="I15" s="1027"/>
      <c r="J15" s="1027"/>
      <c r="K15" s="1027"/>
      <c r="L15" s="1027"/>
      <c r="M15" s="1027"/>
      <c r="N15" s="1027"/>
      <c r="O15" s="1027"/>
      <c r="P15" s="46"/>
      <c r="R15" s="46"/>
      <c r="S15" s="47"/>
      <c r="T15" s="47"/>
      <c r="U15" s="48"/>
      <c r="V15" s="48"/>
      <c r="W15" s="47"/>
      <c r="X15" s="47"/>
    </row>
    <row r="16" spans="1:24" s="49" customFormat="1" ht="19.5" x14ac:dyDescent="0.5">
      <c r="A16" s="58"/>
      <c r="B16" s="1027"/>
      <c r="C16" s="1027"/>
      <c r="D16" s="1027"/>
      <c r="E16" s="1027"/>
      <c r="F16" s="1027"/>
      <c r="G16" s="1027"/>
      <c r="H16" s="1027"/>
      <c r="I16" s="1027"/>
      <c r="J16" s="1027"/>
      <c r="K16" s="1027"/>
      <c r="L16" s="1027"/>
      <c r="M16" s="1027"/>
      <c r="N16" s="1027"/>
      <c r="O16" s="1027"/>
      <c r="P16" s="46"/>
      <c r="R16" s="46"/>
      <c r="S16" s="47"/>
      <c r="T16" s="47"/>
      <c r="U16" s="48"/>
      <c r="V16" s="48"/>
      <c r="W16" s="47"/>
      <c r="X16" s="47"/>
    </row>
    <row r="17" spans="1:24" s="49" customFormat="1" ht="19.5" x14ac:dyDescent="0.5">
      <c r="A17" s="58"/>
      <c r="B17" s="1027"/>
      <c r="C17" s="1027"/>
      <c r="D17" s="1027"/>
      <c r="E17" s="1027"/>
      <c r="F17" s="1027"/>
      <c r="G17" s="1027"/>
      <c r="H17" s="1027"/>
      <c r="I17" s="1027"/>
      <c r="J17" s="1027"/>
      <c r="K17" s="1027"/>
      <c r="L17" s="1027"/>
      <c r="M17" s="1027"/>
      <c r="N17" s="1027"/>
      <c r="O17" s="1027"/>
      <c r="P17" s="46"/>
      <c r="R17" s="46"/>
      <c r="S17" s="47"/>
      <c r="T17" s="47"/>
      <c r="U17" s="48"/>
      <c r="V17" s="48"/>
      <c r="W17" s="47"/>
      <c r="X17" s="47"/>
    </row>
    <row r="18" spans="1:24" s="82" customFormat="1" ht="21" x14ac:dyDescent="0.55000000000000004">
      <c r="A18" s="70" t="s">
        <v>281</v>
      </c>
      <c r="B18" s="1014" t="s">
        <v>47</v>
      </c>
      <c r="C18" s="1014"/>
      <c r="D18" s="1014" t="s">
        <v>47</v>
      </c>
      <c r="E18" s="1014"/>
      <c r="F18" s="1014"/>
      <c r="G18" s="1014"/>
      <c r="H18" s="1014"/>
      <c r="I18" s="1014"/>
      <c r="J18" s="1014"/>
      <c r="K18" s="1014"/>
      <c r="L18" s="1014"/>
      <c r="M18" s="1014"/>
      <c r="N18" s="1014"/>
      <c r="O18" s="1014"/>
      <c r="P18" s="79"/>
      <c r="R18" s="79"/>
      <c r="S18" s="80"/>
      <c r="T18" s="80"/>
      <c r="U18" s="81"/>
      <c r="V18" s="81"/>
      <c r="W18" s="80"/>
      <c r="X18" s="80"/>
    </row>
    <row r="19" spans="1:24" s="49" customFormat="1" ht="19.5" x14ac:dyDescent="0.5">
      <c r="A19" s="58"/>
      <c r="B19" s="1027" t="s">
        <v>751</v>
      </c>
      <c r="C19" s="1027"/>
      <c r="D19" s="1027"/>
      <c r="E19" s="1027"/>
      <c r="F19" s="1027"/>
      <c r="G19" s="1027"/>
      <c r="H19" s="1027"/>
      <c r="I19" s="1027"/>
      <c r="J19" s="1027"/>
      <c r="K19" s="1027"/>
      <c r="L19" s="1027"/>
      <c r="M19" s="1027"/>
      <c r="N19" s="1027"/>
      <c r="O19" s="1027"/>
      <c r="P19" s="46"/>
      <c r="R19" s="46"/>
      <c r="S19" s="47"/>
      <c r="T19" s="47"/>
      <c r="U19" s="48"/>
      <c r="V19" s="48"/>
      <c r="W19" s="47"/>
      <c r="X19" s="47"/>
    </row>
    <row r="20" spans="1:24" s="49" customFormat="1" ht="19.5" x14ac:dyDescent="0.5">
      <c r="A20" s="58"/>
      <c r="B20" s="1027"/>
      <c r="C20" s="1027"/>
      <c r="D20" s="1027"/>
      <c r="E20" s="1027"/>
      <c r="F20" s="1027"/>
      <c r="G20" s="1027"/>
      <c r="H20" s="1027"/>
      <c r="I20" s="1027"/>
      <c r="J20" s="1027"/>
      <c r="K20" s="1027"/>
      <c r="L20" s="1027"/>
      <c r="M20" s="1027"/>
      <c r="N20" s="1027"/>
      <c r="O20" s="1027"/>
      <c r="P20" s="46"/>
      <c r="R20" s="46"/>
      <c r="S20" s="47"/>
      <c r="T20" s="47"/>
      <c r="U20" s="48"/>
      <c r="V20" s="48"/>
      <c r="W20" s="47"/>
      <c r="X20" s="47"/>
    </row>
    <row r="21" spans="1:24" s="49" customFormat="1" ht="19.5" x14ac:dyDescent="0.5">
      <c r="A21" s="58"/>
      <c r="B21" s="1027"/>
      <c r="C21" s="1027"/>
      <c r="D21" s="1027"/>
      <c r="E21" s="1027"/>
      <c r="F21" s="1027"/>
      <c r="G21" s="1027"/>
      <c r="H21" s="1027"/>
      <c r="I21" s="1027"/>
      <c r="J21" s="1027"/>
      <c r="K21" s="1027"/>
      <c r="L21" s="1027"/>
      <c r="M21" s="1027"/>
      <c r="N21" s="1027"/>
      <c r="O21" s="1027"/>
      <c r="P21" s="46"/>
      <c r="R21" s="46"/>
      <c r="S21" s="47"/>
      <c r="T21" s="47"/>
      <c r="U21" s="48"/>
      <c r="V21" s="48"/>
      <c r="W21" s="47"/>
      <c r="X21" s="47"/>
    </row>
    <row r="22" spans="1:24" s="82" customFormat="1" ht="21" x14ac:dyDescent="0.55000000000000004">
      <c r="A22" s="70" t="s">
        <v>283</v>
      </c>
      <c r="B22" s="1025" t="s">
        <v>34</v>
      </c>
      <c r="C22" s="1025"/>
      <c r="D22" s="1025" t="s">
        <v>34</v>
      </c>
      <c r="E22" s="1025"/>
      <c r="F22" s="1025"/>
      <c r="G22" s="1025"/>
      <c r="H22" s="1025"/>
      <c r="I22" s="1025"/>
      <c r="J22" s="1025"/>
      <c r="K22" s="1025"/>
      <c r="L22" s="1025"/>
      <c r="M22" s="1025"/>
      <c r="N22" s="1025"/>
      <c r="O22" s="1025"/>
      <c r="P22" s="79"/>
      <c r="R22" s="79"/>
      <c r="S22" s="80"/>
      <c r="T22" s="80"/>
      <c r="U22" s="81"/>
      <c r="V22" s="81"/>
      <c r="W22" s="80"/>
      <c r="X22" s="80"/>
    </row>
    <row r="23" spans="1:24" s="49" customFormat="1" ht="19.5" x14ac:dyDescent="0.5">
      <c r="A23" s="58"/>
      <c r="B23" s="1026" t="s">
        <v>752</v>
      </c>
      <c r="C23" s="1026"/>
      <c r="D23" s="1026"/>
      <c r="E23" s="1026"/>
      <c r="F23" s="1026"/>
      <c r="G23" s="1026"/>
      <c r="H23" s="1026"/>
      <c r="I23" s="1026"/>
      <c r="J23" s="1026"/>
      <c r="K23" s="1026"/>
      <c r="L23" s="1026"/>
      <c r="M23" s="1026"/>
      <c r="N23" s="1026"/>
      <c r="O23" s="1026"/>
      <c r="P23" s="46"/>
      <c r="R23" s="46"/>
      <c r="S23" s="47"/>
      <c r="T23" s="47"/>
      <c r="U23" s="48"/>
      <c r="V23" s="48"/>
      <c r="W23" s="47"/>
      <c r="X23" s="47"/>
    </row>
    <row r="24" spans="1:24" s="49" customFormat="1" ht="19.5" x14ac:dyDescent="0.5">
      <c r="A24" s="58"/>
      <c r="B24" s="1026"/>
      <c r="C24" s="1026"/>
      <c r="D24" s="1026"/>
      <c r="E24" s="1026"/>
      <c r="F24" s="1026"/>
      <c r="G24" s="1026"/>
      <c r="H24" s="1026"/>
      <c r="I24" s="1026"/>
      <c r="J24" s="1026"/>
      <c r="K24" s="1026"/>
      <c r="L24" s="1026"/>
      <c r="M24" s="1026"/>
      <c r="N24" s="1026"/>
      <c r="O24" s="1026"/>
      <c r="P24" s="46"/>
      <c r="R24" s="46"/>
      <c r="S24" s="47"/>
      <c r="T24" s="47"/>
      <c r="U24" s="48"/>
      <c r="V24" s="48"/>
      <c r="W24" s="47"/>
      <c r="X24" s="47"/>
    </row>
    <row r="25" spans="1:24" s="49" customFormat="1" ht="19.5" x14ac:dyDescent="0.5">
      <c r="A25" s="58"/>
      <c r="B25" s="1026"/>
      <c r="C25" s="1026"/>
      <c r="D25" s="1026"/>
      <c r="E25" s="1026"/>
      <c r="F25" s="1026"/>
      <c r="G25" s="1026"/>
      <c r="H25" s="1026"/>
      <c r="I25" s="1026"/>
      <c r="J25" s="1026"/>
      <c r="K25" s="1026"/>
      <c r="L25" s="1026"/>
      <c r="M25" s="1026"/>
      <c r="N25" s="1026"/>
      <c r="O25" s="1026"/>
      <c r="P25" s="46"/>
      <c r="R25" s="46"/>
      <c r="S25" s="47"/>
      <c r="T25" s="47"/>
      <c r="U25" s="48"/>
      <c r="V25" s="48"/>
      <c r="W25" s="47"/>
      <c r="X25" s="47"/>
    </row>
    <row r="26" spans="1:24" s="49" customFormat="1" ht="19.5" x14ac:dyDescent="0.5">
      <c r="A26" s="58"/>
      <c r="B26" s="1026"/>
      <c r="C26" s="1026"/>
      <c r="D26" s="1026"/>
      <c r="E26" s="1026"/>
      <c r="F26" s="1026"/>
      <c r="G26" s="1026"/>
      <c r="H26" s="1026"/>
      <c r="I26" s="1026"/>
      <c r="J26" s="1026"/>
      <c r="K26" s="1026"/>
      <c r="L26" s="1026"/>
      <c r="M26" s="1026"/>
      <c r="N26" s="1026"/>
      <c r="O26" s="1026"/>
      <c r="P26" s="46"/>
      <c r="R26" s="46"/>
      <c r="S26" s="47"/>
      <c r="T26" s="47"/>
      <c r="U26" s="48"/>
      <c r="V26" s="48"/>
      <c r="W26" s="47"/>
      <c r="X26" s="47"/>
    </row>
    <row r="27" spans="1:24" s="82" customFormat="1" ht="21" x14ac:dyDescent="0.55000000000000004">
      <c r="A27" s="70" t="s">
        <v>292</v>
      </c>
      <c r="B27" s="1025" t="s">
        <v>296</v>
      </c>
      <c r="C27" s="1025"/>
      <c r="D27" s="1025" t="s">
        <v>296</v>
      </c>
      <c r="E27" s="1025"/>
      <c r="F27" s="1025"/>
      <c r="G27" s="1025"/>
      <c r="H27" s="1025"/>
      <c r="I27" s="1025"/>
      <c r="J27" s="1025"/>
      <c r="K27" s="1025"/>
      <c r="L27" s="1025"/>
      <c r="M27" s="1025"/>
      <c r="N27" s="1025"/>
      <c r="O27" s="1025"/>
      <c r="P27" s="79"/>
      <c r="R27" s="79"/>
      <c r="S27" s="80"/>
      <c r="T27" s="80"/>
      <c r="U27" s="81"/>
      <c r="V27" s="81"/>
      <c r="W27" s="80"/>
      <c r="X27" s="80"/>
    </row>
    <row r="28" spans="1:24" s="49" customFormat="1" ht="19.5" x14ac:dyDescent="0.5">
      <c r="A28" s="58"/>
      <c r="B28" s="1026" t="s">
        <v>676</v>
      </c>
      <c r="C28" s="1026"/>
      <c r="D28" s="1026"/>
      <c r="E28" s="1026"/>
      <c r="F28" s="1026"/>
      <c r="G28" s="1026"/>
      <c r="H28" s="1026"/>
      <c r="I28" s="1026"/>
      <c r="J28" s="1026"/>
      <c r="K28" s="1026"/>
      <c r="L28" s="1026"/>
      <c r="M28" s="1026"/>
      <c r="N28" s="1026"/>
      <c r="O28" s="1026"/>
      <c r="P28" s="46"/>
      <c r="R28" s="46"/>
      <c r="S28" s="47"/>
      <c r="T28" s="47"/>
      <c r="U28" s="48"/>
      <c r="V28" s="48"/>
      <c r="W28" s="47"/>
      <c r="X28" s="47"/>
    </row>
    <row r="29" spans="1:24" s="49" customFormat="1" ht="19.5" x14ac:dyDescent="0.5">
      <c r="A29" s="58"/>
      <c r="B29" s="1026"/>
      <c r="C29" s="1026"/>
      <c r="D29" s="1026"/>
      <c r="E29" s="1026"/>
      <c r="F29" s="1026"/>
      <c r="G29" s="1026"/>
      <c r="H29" s="1026"/>
      <c r="I29" s="1026"/>
      <c r="J29" s="1026"/>
      <c r="K29" s="1026"/>
      <c r="L29" s="1026"/>
      <c r="M29" s="1026"/>
      <c r="N29" s="1026"/>
      <c r="O29" s="1026"/>
      <c r="P29" s="46"/>
      <c r="R29" s="46"/>
      <c r="S29" s="47"/>
      <c r="T29" s="47"/>
      <c r="U29" s="48"/>
      <c r="V29" s="48"/>
      <c r="W29" s="47"/>
      <c r="X29" s="47"/>
    </row>
    <row r="30" spans="1:24" s="49" customFormat="1" ht="19.5" x14ac:dyDescent="0.5">
      <c r="A30" s="58"/>
      <c r="B30" s="1026"/>
      <c r="C30" s="1026"/>
      <c r="D30" s="1026"/>
      <c r="E30" s="1026"/>
      <c r="F30" s="1026"/>
      <c r="G30" s="1026"/>
      <c r="H30" s="1026"/>
      <c r="I30" s="1026"/>
      <c r="J30" s="1026"/>
      <c r="K30" s="1026"/>
      <c r="L30" s="1026"/>
      <c r="M30" s="1026"/>
      <c r="N30" s="1026"/>
      <c r="O30" s="1026"/>
      <c r="P30" s="46"/>
      <c r="R30" s="46"/>
      <c r="S30" s="47"/>
      <c r="T30" s="47"/>
      <c r="U30" s="48"/>
      <c r="V30" s="48"/>
      <c r="W30" s="47"/>
      <c r="X30" s="47"/>
    </row>
    <row r="31" spans="1:24" s="49" customFormat="1" ht="19.5" x14ac:dyDescent="0.5">
      <c r="A31" s="58"/>
      <c r="B31" s="1026"/>
      <c r="C31" s="1026"/>
      <c r="D31" s="1026"/>
      <c r="E31" s="1026"/>
      <c r="F31" s="1026"/>
      <c r="G31" s="1026"/>
      <c r="H31" s="1026"/>
      <c r="I31" s="1026"/>
      <c r="J31" s="1026"/>
      <c r="K31" s="1026"/>
      <c r="L31" s="1026"/>
      <c r="M31" s="1026"/>
      <c r="N31" s="1026"/>
      <c r="O31" s="1026"/>
      <c r="P31" s="46"/>
      <c r="R31" s="46"/>
      <c r="S31" s="47"/>
      <c r="T31" s="47"/>
      <c r="U31" s="48"/>
      <c r="V31" s="48"/>
      <c r="W31" s="47"/>
      <c r="X31" s="47"/>
    </row>
    <row r="32" spans="1:24" ht="10.5" customHeight="1" x14ac:dyDescent="0.25">
      <c r="A32" s="58"/>
      <c r="B32" s="1026"/>
      <c r="C32" s="1026"/>
      <c r="D32" s="1026"/>
      <c r="E32" s="1026"/>
      <c r="F32" s="1026"/>
      <c r="G32" s="1026"/>
      <c r="H32" s="1026"/>
      <c r="I32" s="1026"/>
      <c r="J32" s="1026"/>
      <c r="K32" s="1026"/>
      <c r="L32" s="1026"/>
      <c r="M32" s="1026"/>
      <c r="N32" s="1026"/>
      <c r="O32" s="1026"/>
      <c r="Q32" s="104"/>
    </row>
    <row r="33" spans="1:22" s="35" customFormat="1" ht="15.75" x14ac:dyDescent="0.25">
      <c r="A33" s="57"/>
      <c r="D33" s="1007" t="s">
        <v>297</v>
      </c>
      <c r="E33" s="1007"/>
      <c r="F33" s="1007"/>
      <c r="H33" s="1007" t="s">
        <v>298</v>
      </c>
      <c r="I33" s="1007"/>
      <c r="J33" s="1007"/>
      <c r="K33" s="443"/>
      <c r="L33" s="1007" t="s">
        <v>149</v>
      </c>
      <c r="M33" s="1007"/>
      <c r="N33" s="1007"/>
      <c r="U33" s="34"/>
      <c r="V33" s="34"/>
    </row>
    <row r="34" spans="1:22" s="35" customFormat="1" ht="15.75" x14ac:dyDescent="0.25">
      <c r="A34" s="57"/>
      <c r="D34" s="626">
        <f>'سر برگ صفحات'!A12</f>
        <v>1399</v>
      </c>
      <c r="E34" s="89"/>
      <c r="F34" s="90">
        <f>'سر برگ صفحات'!A11</f>
        <v>1398</v>
      </c>
      <c r="H34" s="626">
        <f>'سر برگ صفحات'!A12</f>
        <v>1399</v>
      </c>
      <c r="I34" s="89"/>
      <c r="J34" s="90">
        <f>'سر برگ صفحات'!A11</f>
        <v>1398</v>
      </c>
      <c r="L34" s="90">
        <f>'سر برگ صفحات'!A12</f>
        <v>1399</v>
      </c>
      <c r="M34" s="89"/>
      <c r="N34" s="90">
        <f>'سر برگ صفحات'!A11</f>
        <v>1398</v>
      </c>
      <c r="U34" s="34"/>
      <c r="V34" s="34"/>
    </row>
    <row r="35" spans="1:22" s="412" customFormat="1" ht="14.25" x14ac:dyDescent="0.25">
      <c r="A35" s="549"/>
      <c r="D35" s="543" t="s">
        <v>68</v>
      </c>
      <c r="F35" s="543" t="s">
        <v>68</v>
      </c>
      <c r="H35" s="543" t="s">
        <v>68</v>
      </c>
      <c r="J35" s="543" t="s">
        <v>68</v>
      </c>
      <c r="L35" s="543" t="s">
        <v>68</v>
      </c>
      <c r="N35" s="543" t="s">
        <v>68</v>
      </c>
      <c r="U35" s="418"/>
      <c r="V35" s="418"/>
    </row>
    <row r="36" spans="1:22" x14ac:dyDescent="0.25">
      <c r="A36" s="1028" t="s">
        <v>299</v>
      </c>
      <c r="B36" s="1028"/>
      <c r="D36" s="104"/>
      <c r="E36" s="104"/>
      <c r="F36" s="104"/>
      <c r="H36" s="104"/>
      <c r="I36" s="104"/>
      <c r="J36" s="104"/>
      <c r="L36" s="32">
        <f>D36+H36</f>
        <v>0</v>
      </c>
      <c r="M36" s="116"/>
      <c r="N36" s="32">
        <f>F36+J36</f>
        <v>0</v>
      </c>
    </row>
    <row r="37" spans="1:22" x14ac:dyDescent="0.25">
      <c r="A37" s="1028" t="s">
        <v>640</v>
      </c>
      <c r="B37" s="1028"/>
      <c r="L37" s="32">
        <f>D37+H37</f>
        <v>0</v>
      </c>
      <c r="M37" s="116"/>
      <c r="N37" s="32">
        <f>F37+J37</f>
        <v>0</v>
      </c>
    </row>
    <row r="38" spans="1:22" x14ac:dyDescent="0.25">
      <c r="A38" s="1028" t="s">
        <v>300</v>
      </c>
      <c r="B38" s="1028"/>
      <c r="D38" s="118"/>
      <c r="F38" s="118"/>
      <c r="H38" s="118"/>
      <c r="J38" s="118"/>
      <c r="L38" s="32">
        <f>D38+H38</f>
        <v>0</v>
      </c>
      <c r="M38" s="116"/>
      <c r="N38" s="32">
        <f>F38+J38</f>
        <v>0</v>
      </c>
    </row>
    <row r="39" spans="1:22" ht="18.75" thickBot="1" x14ac:dyDescent="0.3">
      <c r="A39" s="1028" t="s">
        <v>301</v>
      </c>
      <c r="B39" s="1028"/>
      <c r="D39" s="120">
        <f>SUM(D36:D38)</f>
        <v>0</v>
      </c>
      <c r="F39" s="120">
        <f>SUM(F36:F38)</f>
        <v>0</v>
      </c>
      <c r="H39" s="120">
        <f>SUM(H36:H38)</f>
        <v>0</v>
      </c>
      <c r="J39" s="120">
        <f>SUM(J36:J38)</f>
        <v>0</v>
      </c>
      <c r="L39" s="120">
        <f>SUM(L36:L38)</f>
        <v>0</v>
      </c>
      <c r="N39" s="120">
        <f>SUM(N36:N38)</f>
        <v>0</v>
      </c>
    </row>
    <row r="40" spans="1:22" ht="18.75" thickTop="1" x14ac:dyDescent="0.25"/>
    <row r="41" spans="1:22" x14ac:dyDescent="0.25">
      <c r="A41" s="886" t="s">
        <v>639</v>
      </c>
      <c r="B41" s="886"/>
      <c r="C41" s="886"/>
      <c r="D41" s="886"/>
      <c r="E41" s="886"/>
      <c r="F41" s="886"/>
      <c r="G41" s="886"/>
      <c r="H41" s="886"/>
      <c r="I41" s="886"/>
      <c r="J41" s="886"/>
      <c r="K41" s="886"/>
      <c r="L41" s="886"/>
      <c r="M41" s="886"/>
      <c r="N41" s="886"/>
      <c r="O41" s="886"/>
      <c r="P41" s="886"/>
      <c r="Q41" s="886"/>
      <c r="R41" s="886"/>
    </row>
  </sheetData>
  <mergeCells count="25">
    <mergeCell ref="A41:R41"/>
    <mergeCell ref="B5:O6"/>
    <mergeCell ref="F9:H9"/>
    <mergeCell ref="F10:H10"/>
    <mergeCell ref="F11:H11"/>
    <mergeCell ref="F12:H12"/>
    <mergeCell ref="B15:O17"/>
    <mergeCell ref="B19:O21"/>
    <mergeCell ref="B23:O26"/>
    <mergeCell ref="B28:O32"/>
    <mergeCell ref="A36:B36"/>
    <mergeCell ref="A37:B37"/>
    <mergeCell ref="A38:B38"/>
    <mergeCell ref="A39:B39"/>
    <mergeCell ref="B27:O27"/>
    <mergeCell ref="A1:R1"/>
    <mergeCell ref="A2:R2"/>
    <mergeCell ref="A3:R3"/>
    <mergeCell ref="D33:F33"/>
    <mergeCell ref="H33:J33"/>
    <mergeCell ref="L33:N33"/>
    <mergeCell ref="B4:O4"/>
    <mergeCell ref="B14:O14"/>
    <mergeCell ref="B18:O18"/>
    <mergeCell ref="B22:O22"/>
  </mergeCells>
  <pageMargins left="0.39370078740157483" right="1.35" top="0.39370078740157483" bottom="0.39370078740157483" header="0.31496062992125984" footer="0.31496062992125984"/>
  <pageSetup scale="97"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S41"/>
  <sheetViews>
    <sheetView rightToLeft="1" zoomScaleNormal="100" zoomScaleSheetLayoutView="95" workbookViewId="0">
      <selection activeCell="D26" sqref="D26"/>
    </sheetView>
  </sheetViews>
  <sheetFormatPr defaultColWidth="4.85546875" defaultRowHeight="18" x14ac:dyDescent="0.25"/>
  <cols>
    <col min="1" max="1" width="5.42578125" style="122" bestFit="1" customWidth="1"/>
    <col min="2" max="2" width="4.140625" style="32" customWidth="1"/>
    <col min="3" max="3" width="0.7109375" style="32" customWidth="1"/>
    <col min="4" max="4" width="21.7109375" style="32" customWidth="1"/>
    <col min="5" max="5" width="0.7109375" style="32" customWidth="1"/>
    <col min="6" max="6" width="11.7109375" style="32" customWidth="1"/>
    <col min="7" max="7" width="0.7109375" style="32" customWidth="1"/>
    <col min="8" max="8" width="11.7109375" style="32" customWidth="1"/>
    <col min="9" max="9" width="0.7109375" style="32" customWidth="1"/>
    <col min="10" max="10" width="11.7109375" style="32" customWidth="1"/>
    <col min="11" max="11" width="0.7109375" style="32" customWidth="1"/>
    <col min="12" max="12" width="11.7109375" style="32" customWidth="1"/>
    <col min="13" max="13" width="0.7109375" style="32" customWidth="1"/>
    <col min="14" max="14" width="11.7109375" style="32" customWidth="1"/>
    <col min="15" max="15" width="1.85546875" style="32" customWidth="1"/>
    <col min="16" max="16" width="11.7109375" style="105" customWidth="1"/>
    <col min="17" max="17" width="15.28515625" style="105" bestFit="1" customWidth="1"/>
    <col min="18" max="18" width="5" style="32" customWidth="1"/>
    <col min="19" max="19" width="10.28515625" style="32" bestFit="1" customWidth="1"/>
    <col min="20" max="20" width="5" style="32" customWidth="1"/>
    <col min="21" max="21" width="10.28515625" style="32" bestFit="1" customWidth="1"/>
    <col min="22" max="24" width="9" style="32" customWidth="1"/>
    <col min="25" max="25" width="10.28515625" style="32" bestFit="1" customWidth="1"/>
    <col min="26" max="254" width="9" style="32" customWidth="1"/>
    <col min="255" max="255" width="3.7109375" style="32" customWidth="1"/>
    <col min="256" max="16384" width="4.85546875" style="32"/>
  </cols>
  <sheetData>
    <row r="1" spans="1:19" s="49" customFormat="1" ht="21" x14ac:dyDescent="0.5">
      <c r="A1" s="941" t="str">
        <f>'سر برگ صفحات'!A1</f>
        <v>شرکت صندوق پژوهش و فناوری غیر دولتی ....(سهامی خاص)</v>
      </c>
      <c r="B1" s="941"/>
      <c r="C1" s="941"/>
      <c r="D1" s="941"/>
      <c r="E1" s="941"/>
      <c r="F1" s="941"/>
      <c r="G1" s="941"/>
      <c r="H1" s="941"/>
      <c r="I1" s="941"/>
      <c r="J1" s="941"/>
      <c r="K1" s="941"/>
      <c r="L1" s="941"/>
      <c r="M1" s="941"/>
      <c r="N1" s="47"/>
      <c r="O1" s="47"/>
      <c r="P1" s="48"/>
      <c r="Q1" s="48"/>
      <c r="R1" s="47"/>
      <c r="S1" s="47"/>
    </row>
    <row r="2" spans="1:19" s="49" customFormat="1" ht="21" x14ac:dyDescent="0.5">
      <c r="A2" s="942" t="str">
        <f>'سر برگ صفحات'!A14</f>
        <v>يادداشتهاي توضيحي صورت هاي مالي</v>
      </c>
      <c r="B2" s="942"/>
      <c r="C2" s="942"/>
      <c r="D2" s="942"/>
      <c r="E2" s="942"/>
      <c r="F2" s="942"/>
      <c r="G2" s="942"/>
      <c r="H2" s="942"/>
      <c r="I2" s="942"/>
      <c r="J2" s="942"/>
      <c r="K2" s="942"/>
      <c r="L2" s="942"/>
      <c r="M2" s="942"/>
      <c r="N2" s="47"/>
      <c r="O2" s="47"/>
      <c r="P2" s="48"/>
      <c r="Q2" s="48"/>
      <c r="R2" s="47"/>
      <c r="S2" s="47"/>
    </row>
    <row r="3" spans="1:19" s="49" customFormat="1" ht="21" x14ac:dyDescent="0.5">
      <c r="A3" s="942" t="str">
        <f>'سر برگ صفحات'!A3</f>
        <v>سال مالي منتهی به .. اسفند …</v>
      </c>
      <c r="B3" s="942"/>
      <c r="C3" s="942"/>
      <c r="D3" s="942"/>
      <c r="E3" s="942"/>
      <c r="F3" s="942"/>
      <c r="G3" s="942"/>
      <c r="H3" s="942"/>
      <c r="I3" s="942"/>
      <c r="J3" s="942"/>
      <c r="K3" s="942"/>
      <c r="L3" s="942"/>
      <c r="M3" s="942"/>
      <c r="N3" s="47"/>
      <c r="O3" s="47"/>
      <c r="P3" s="48"/>
      <c r="Q3" s="48"/>
      <c r="R3" s="47"/>
      <c r="S3" s="47"/>
    </row>
    <row r="4" spans="1:19" ht="19.5" x14ac:dyDescent="0.25">
      <c r="A4" s="58" t="s">
        <v>294</v>
      </c>
      <c r="B4" s="940" t="s">
        <v>303</v>
      </c>
      <c r="C4" s="940"/>
      <c r="D4" s="940"/>
      <c r="E4" s="940"/>
      <c r="F4" s="940"/>
      <c r="G4" s="940"/>
      <c r="H4" s="940"/>
      <c r="I4" s="940"/>
      <c r="J4" s="940"/>
      <c r="K4" s="940"/>
      <c r="L4" s="940"/>
    </row>
    <row r="5" spans="1:19" ht="19.5" x14ac:dyDescent="0.25">
      <c r="A5" s="58" t="s">
        <v>929</v>
      </c>
      <c r="B5" s="940" t="s">
        <v>304</v>
      </c>
      <c r="C5" s="940"/>
      <c r="D5" s="940"/>
      <c r="E5" s="940"/>
      <c r="F5" s="940"/>
      <c r="G5" s="940"/>
      <c r="H5" s="940"/>
      <c r="I5" s="940"/>
      <c r="J5" s="940"/>
      <c r="K5" s="940"/>
      <c r="L5" s="940"/>
    </row>
    <row r="6" spans="1:19" s="35" customFormat="1" ht="15.75" x14ac:dyDescent="0.25">
      <c r="A6" s="57"/>
      <c r="D6" s="26"/>
      <c r="F6" s="963">
        <f>'سر برگ صفحات'!A12</f>
        <v>1399</v>
      </c>
      <c r="G6" s="963"/>
      <c r="H6" s="963"/>
      <c r="I6" s="963"/>
      <c r="J6" s="963"/>
      <c r="K6" s="445"/>
      <c r="L6" s="636">
        <f>'سر برگ صفحات'!A11</f>
        <v>1398</v>
      </c>
      <c r="P6" s="34"/>
      <c r="Q6" s="34"/>
    </row>
    <row r="7" spans="1:19" s="74" customFormat="1" ht="15.75" x14ac:dyDescent="0.25">
      <c r="A7" s="545"/>
      <c r="D7" s="89"/>
      <c r="F7" s="90" t="s">
        <v>305</v>
      </c>
      <c r="H7" s="90" t="s">
        <v>306</v>
      </c>
      <c r="J7" s="90" t="s">
        <v>149</v>
      </c>
      <c r="L7" s="626" t="s">
        <v>149</v>
      </c>
      <c r="P7" s="546"/>
      <c r="Q7" s="546"/>
    </row>
    <row r="8" spans="1:19" s="74" customFormat="1" ht="15.75" x14ac:dyDescent="0.25">
      <c r="A8" s="545"/>
      <c r="D8" s="534"/>
      <c r="F8" s="534" t="s">
        <v>27</v>
      </c>
      <c r="G8" s="534"/>
      <c r="H8" s="534" t="s">
        <v>27</v>
      </c>
      <c r="J8" s="534" t="s">
        <v>27</v>
      </c>
      <c r="K8" s="534"/>
      <c r="L8" s="534" t="s">
        <v>27</v>
      </c>
      <c r="P8" s="546"/>
      <c r="Q8" s="546"/>
    </row>
    <row r="9" spans="1:19" x14ac:dyDescent="0.25">
      <c r="B9" s="967" t="s">
        <v>307</v>
      </c>
      <c r="C9" s="967"/>
      <c r="D9" s="967"/>
    </row>
    <row r="10" spans="1:19" x14ac:dyDescent="0.25">
      <c r="B10" s="967" t="s">
        <v>308</v>
      </c>
      <c r="C10" s="967"/>
      <c r="D10" s="967"/>
    </row>
    <row r="11" spans="1:19" x14ac:dyDescent="0.25">
      <c r="B11" s="78"/>
      <c r="C11" s="35"/>
      <c r="D11" s="26"/>
    </row>
    <row r="12" spans="1:19" x14ac:dyDescent="0.25">
      <c r="B12" s="78"/>
      <c r="C12" s="35"/>
      <c r="D12" s="26"/>
    </row>
    <row r="13" spans="1:19" x14ac:dyDescent="0.25">
      <c r="B13" s="35"/>
      <c r="C13" s="35"/>
      <c r="D13" s="26"/>
      <c r="F13" s="331">
        <f>SUM(F11:F12)</f>
        <v>0</v>
      </c>
      <c r="H13" s="331">
        <f>SUM(H11:H12)</f>
        <v>0</v>
      </c>
      <c r="J13" s="331">
        <f>SUM(J11:J12)</f>
        <v>0</v>
      </c>
      <c r="L13" s="331">
        <f>SUM(L11:L12)</f>
        <v>0</v>
      </c>
    </row>
    <row r="14" spans="1:19" x14ac:dyDescent="0.25">
      <c r="B14" s="967" t="s">
        <v>309</v>
      </c>
      <c r="C14" s="967"/>
      <c r="D14" s="967"/>
    </row>
    <row r="15" spans="1:19" x14ac:dyDescent="0.25">
      <c r="B15" s="78"/>
      <c r="C15" s="35"/>
      <c r="D15" s="26"/>
    </row>
    <row r="16" spans="1:19" x14ac:dyDescent="0.25">
      <c r="B16" s="78"/>
      <c r="C16" s="35"/>
      <c r="D16" s="26"/>
      <c r="F16" s="118"/>
      <c r="H16" s="118"/>
      <c r="J16" s="118"/>
      <c r="L16" s="118"/>
    </row>
    <row r="17" spans="2:12" x14ac:dyDescent="0.25">
      <c r="B17" s="78"/>
      <c r="C17" s="35"/>
      <c r="D17" s="26"/>
      <c r="F17" s="118">
        <f>SUM(F15:F16)</f>
        <v>0</v>
      </c>
      <c r="H17" s="118">
        <f>SUM(H15:H16)</f>
        <v>0</v>
      </c>
      <c r="J17" s="118">
        <f>SUM(J15:J16)</f>
        <v>0</v>
      </c>
      <c r="L17" s="118">
        <f>SUM(L15:L16)</f>
        <v>0</v>
      </c>
    </row>
    <row r="18" spans="2:12" x14ac:dyDescent="0.25">
      <c r="B18" s="78"/>
      <c r="C18" s="35"/>
      <c r="D18" s="26"/>
      <c r="F18" s="118">
        <f>F17+F13</f>
        <v>0</v>
      </c>
      <c r="H18" s="118">
        <f>H17+H13</f>
        <v>0</v>
      </c>
      <c r="J18" s="118">
        <f>J17+J13</f>
        <v>0</v>
      </c>
      <c r="L18" s="118">
        <f>L17+L13</f>
        <v>0</v>
      </c>
    </row>
    <row r="19" spans="2:12" x14ac:dyDescent="0.25">
      <c r="B19" s="78"/>
      <c r="C19" s="35"/>
      <c r="D19" s="26"/>
    </row>
    <row r="20" spans="2:12" x14ac:dyDescent="0.25">
      <c r="B20" s="78" t="s">
        <v>310</v>
      </c>
      <c r="C20" s="35"/>
      <c r="D20" s="26"/>
    </row>
    <row r="21" spans="2:12" x14ac:dyDescent="0.25">
      <c r="B21" s="78" t="s">
        <v>308</v>
      </c>
      <c r="C21" s="35"/>
      <c r="D21" s="26"/>
    </row>
    <row r="22" spans="2:12" x14ac:dyDescent="0.25">
      <c r="B22" s="78"/>
      <c r="C22" s="35"/>
      <c r="D22" s="26"/>
    </row>
    <row r="23" spans="2:12" x14ac:dyDescent="0.25">
      <c r="B23" s="78"/>
      <c r="C23" s="35"/>
      <c r="D23" s="26"/>
      <c r="F23" s="118"/>
      <c r="H23" s="118"/>
      <c r="J23" s="118"/>
      <c r="L23" s="118"/>
    </row>
    <row r="24" spans="2:12" x14ac:dyDescent="0.25">
      <c r="B24" s="35"/>
      <c r="C24" s="35"/>
      <c r="D24" s="35"/>
      <c r="F24" s="118">
        <f>SUM(F22:F23)</f>
        <v>0</v>
      </c>
      <c r="H24" s="118">
        <f>SUM(H22:H23)</f>
        <v>0</v>
      </c>
      <c r="J24" s="118">
        <f>SUM(J22:J23)</f>
        <v>0</v>
      </c>
      <c r="L24" s="118">
        <f>SUM(L22:L23)</f>
        <v>0</v>
      </c>
    </row>
    <row r="25" spans="2:12" x14ac:dyDescent="0.25">
      <c r="B25" s="967" t="s">
        <v>312</v>
      </c>
      <c r="C25" s="967"/>
      <c r="D25" s="967"/>
    </row>
    <row r="26" spans="2:12" x14ac:dyDescent="0.25">
      <c r="B26" s="35"/>
      <c r="C26" s="35"/>
      <c r="D26" s="26"/>
    </row>
    <row r="27" spans="2:12" x14ac:dyDescent="0.25">
      <c r="B27" s="35"/>
      <c r="C27" s="35"/>
      <c r="D27" s="35" t="s">
        <v>313</v>
      </c>
    </row>
    <row r="28" spans="2:12" x14ac:dyDescent="0.25">
      <c r="B28" s="35"/>
      <c r="C28" s="35"/>
      <c r="D28" s="35" t="s">
        <v>314</v>
      </c>
    </row>
    <row r="29" spans="2:12" x14ac:dyDescent="0.25">
      <c r="B29" s="35"/>
      <c r="C29" s="35"/>
      <c r="D29" s="35" t="s">
        <v>315</v>
      </c>
    </row>
    <row r="30" spans="2:12" x14ac:dyDescent="0.25">
      <c r="B30" s="35"/>
      <c r="C30" s="35"/>
      <c r="D30" s="35" t="s">
        <v>316</v>
      </c>
    </row>
    <row r="31" spans="2:12" x14ac:dyDescent="0.25">
      <c r="B31" s="35"/>
      <c r="C31" s="35"/>
      <c r="D31" s="35" t="s">
        <v>317</v>
      </c>
      <c r="F31" s="118"/>
      <c r="H31" s="118"/>
      <c r="J31" s="118"/>
      <c r="L31" s="118"/>
    </row>
    <row r="32" spans="2:12" x14ac:dyDescent="0.25">
      <c r="B32" s="35"/>
      <c r="C32" s="35"/>
      <c r="D32" s="35"/>
      <c r="F32" s="118">
        <f>SUM(F26:F31)</f>
        <v>0</v>
      </c>
      <c r="H32" s="118">
        <f>SUM(H26:H31)</f>
        <v>0</v>
      </c>
      <c r="J32" s="118">
        <f>SUM(J26:J31)</f>
        <v>0</v>
      </c>
      <c r="L32" s="118">
        <f>SUM(L26:L31)</f>
        <v>0</v>
      </c>
    </row>
    <row r="33" spans="1:13" x14ac:dyDescent="0.25">
      <c r="B33" s="35"/>
      <c r="C33" s="35"/>
      <c r="D33" s="35"/>
      <c r="F33" s="118">
        <f>F32+F24</f>
        <v>0</v>
      </c>
      <c r="H33" s="118">
        <f>H32+H24</f>
        <v>0</v>
      </c>
      <c r="J33" s="118">
        <f>J32+J24</f>
        <v>0</v>
      </c>
      <c r="L33" s="118">
        <f>L32+L24</f>
        <v>0</v>
      </c>
    </row>
    <row r="34" spans="1:13" ht="18.75" thickBot="1" x14ac:dyDescent="0.3">
      <c r="B34" s="35"/>
      <c r="C34" s="35"/>
      <c r="D34" s="35"/>
      <c r="F34" s="120">
        <f>F33+F18</f>
        <v>0</v>
      </c>
      <c r="H34" s="120">
        <f>H33+H18</f>
        <v>0</v>
      </c>
      <c r="J34" s="120">
        <f>J33+J18</f>
        <v>0</v>
      </c>
      <c r="L34" s="120">
        <f>L33+L18</f>
        <v>0</v>
      </c>
    </row>
    <row r="35" spans="1:13" ht="18.75" thickTop="1" x14ac:dyDescent="0.25"/>
    <row r="41" spans="1:13" x14ac:dyDescent="0.25">
      <c r="A41" s="886" t="s">
        <v>641</v>
      </c>
      <c r="B41" s="886"/>
      <c r="C41" s="886"/>
      <c r="D41" s="886"/>
      <c r="E41" s="886"/>
      <c r="F41" s="886"/>
      <c r="G41" s="886"/>
      <c r="H41" s="886"/>
      <c r="I41" s="886"/>
      <c r="J41" s="886"/>
      <c r="K41" s="886"/>
      <c r="L41" s="886"/>
      <c r="M41" s="886"/>
    </row>
  </sheetData>
  <mergeCells count="11">
    <mergeCell ref="F6:J6"/>
    <mergeCell ref="A41:M41"/>
    <mergeCell ref="B9:D9"/>
    <mergeCell ref="B10:D10"/>
    <mergeCell ref="B14:D14"/>
    <mergeCell ref="B25:D25"/>
    <mergeCell ref="B5:L5"/>
    <mergeCell ref="B4:L4"/>
    <mergeCell ref="A1:M1"/>
    <mergeCell ref="A2:M2"/>
    <mergeCell ref="A3:M3"/>
  </mergeCells>
  <pageMargins left="0.39370078740157483" right="1.24" top="0.39370078740157483" bottom="0.39370078740157483" header="0.31496062992125984" footer="0.31496062992125984"/>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S42"/>
  <sheetViews>
    <sheetView rightToLeft="1" zoomScaleNormal="100" zoomScaleSheetLayoutView="100" workbookViewId="0">
      <selection activeCell="Q20" sqref="Q20"/>
    </sheetView>
  </sheetViews>
  <sheetFormatPr defaultColWidth="4.85546875" defaultRowHeight="18" x14ac:dyDescent="0.25"/>
  <cols>
    <col min="1" max="1" width="7.28515625" style="122" bestFit="1" customWidth="1"/>
    <col min="2" max="2" width="4.140625" style="35" customWidth="1"/>
    <col min="3" max="3" width="0.7109375" style="35" customWidth="1"/>
    <col min="4" max="4" width="21.7109375" style="35" customWidth="1"/>
    <col min="5" max="5" width="0.7109375" style="32" customWidth="1"/>
    <col min="6" max="6" width="11.7109375" style="32" customWidth="1"/>
    <col min="7" max="7" width="0.7109375" style="32" customWidth="1"/>
    <col min="8" max="8" width="11.7109375" style="32" customWidth="1"/>
    <col min="9" max="9" width="0.7109375" style="32" customWidth="1"/>
    <col min="10" max="10" width="11.7109375" style="32" customWidth="1"/>
    <col min="11" max="11" width="0.7109375" style="32" customWidth="1"/>
    <col min="12" max="12" width="11.7109375" style="32" customWidth="1"/>
    <col min="13" max="13" width="0.7109375" style="32" customWidth="1"/>
    <col min="14" max="14" width="11.7109375" style="32" customWidth="1"/>
    <col min="15" max="15" width="1.85546875" style="32" customWidth="1"/>
    <col min="16" max="16" width="11.7109375" style="105" customWidth="1"/>
    <col min="17" max="17" width="15.28515625" style="105" bestFit="1" customWidth="1"/>
    <col min="18" max="18" width="5" style="32" customWidth="1"/>
    <col min="19" max="19" width="10.28515625" style="32" bestFit="1" customWidth="1"/>
    <col min="20" max="20" width="5" style="32" customWidth="1"/>
    <col min="21" max="21" width="10.28515625" style="32" bestFit="1" customWidth="1"/>
    <col min="22" max="24" width="9" style="32" customWidth="1"/>
    <col min="25" max="25" width="10.28515625" style="32" bestFit="1" customWidth="1"/>
    <col min="26" max="254" width="9" style="32" customWidth="1"/>
    <col min="255" max="255" width="3.7109375" style="32" customWidth="1"/>
    <col min="256" max="16384" width="4.85546875" style="32"/>
  </cols>
  <sheetData>
    <row r="1" spans="1:19" s="49" customFormat="1" ht="21" x14ac:dyDescent="0.5">
      <c r="A1" s="941" t="str">
        <f>'سر برگ صفحات'!A1</f>
        <v>شرکت صندوق پژوهش و فناوری غیر دولتی ....(سهامی خاص)</v>
      </c>
      <c r="B1" s="941"/>
      <c r="C1" s="941"/>
      <c r="D1" s="941"/>
      <c r="E1" s="941"/>
      <c r="F1" s="941"/>
      <c r="G1" s="941"/>
      <c r="H1" s="941"/>
      <c r="I1" s="941"/>
      <c r="J1" s="941"/>
      <c r="K1" s="941"/>
      <c r="L1" s="941"/>
      <c r="M1" s="941"/>
      <c r="N1" s="47"/>
      <c r="O1" s="47"/>
      <c r="P1" s="48"/>
      <c r="Q1" s="48"/>
      <c r="R1" s="47"/>
      <c r="S1" s="47"/>
    </row>
    <row r="2" spans="1:19" s="49" customFormat="1" ht="21" x14ac:dyDescent="0.5">
      <c r="A2" s="942" t="str">
        <f>'سر برگ صفحات'!A14</f>
        <v>يادداشتهاي توضيحي صورت هاي مالي</v>
      </c>
      <c r="B2" s="942"/>
      <c r="C2" s="942"/>
      <c r="D2" s="942"/>
      <c r="E2" s="942"/>
      <c r="F2" s="942"/>
      <c r="G2" s="942"/>
      <c r="H2" s="942"/>
      <c r="I2" s="942"/>
      <c r="J2" s="942"/>
      <c r="K2" s="942"/>
      <c r="L2" s="942"/>
      <c r="M2" s="942"/>
      <c r="N2" s="47"/>
      <c r="O2" s="47"/>
      <c r="P2" s="48"/>
      <c r="Q2" s="48"/>
      <c r="R2" s="47"/>
      <c r="S2" s="47"/>
    </row>
    <row r="3" spans="1:19" s="49" customFormat="1" ht="21" x14ac:dyDescent="0.5">
      <c r="A3" s="942" t="str">
        <f>'سر برگ صفحات'!A3</f>
        <v>سال مالي منتهی به .. اسفند …</v>
      </c>
      <c r="B3" s="942"/>
      <c r="C3" s="942"/>
      <c r="D3" s="942"/>
      <c r="E3" s="942"/>
      <c r="F3" s="942"/>
      <c r="G3" s="942"/>
      <c r="H3" s="942"/>
      <c r="I3" s="942"/>
      <c r="J3" s="942"/>
      <c r="K3" s="942"/>
      <c r="L3" s="942"/>
      <c r="M3" s="942"/>
      <c r="N3" s="47"/>
      <c r="O3" s="47"/>
      <c r="P3" s="48"/>
      <c r="Q3" s="48"/>
      <c r="R3" s="47"/>
      <c r="S3" s="47"/>
    </row>
    <row r="4" spans="1:19" ht="19.5" x14ac:dyDescent="0.25">
      <c r="A4" s="58" t="s">
        <v>993</v>
      </c>
      <c r="B4" s="940" t="s">
        <v>318</v>
      </c>
      <c r="C4" s="940"/>
      <c r="D4" s="940"/>
      <c r="E4" s="940"/>
      <c r="F4" s="940"/>
      <c r="G4" s="940"/>
      <c r="H4" s="940"/>
      <c r="I4" s="940"/>
      <c r="J4" s="940"/>
      <c r="K4" s="940"/>
      <c r="L4" s="940"/>
    </row>
    <row r="5" spans="1:19" s="35" customFormat="1" ht="15.75" x14ac:dyDescent="0.25">
      <c r="A5" s="57"/>
      <c r="D5" s="26"/>
      <c r="F5" s="963">
        <f>'سر برگ صفحات'!A12</f>
        <v>1399</v>
      </c>
      <c r="G5" s="963"/>
      <c r="H5" s="963"/>
      <c r="I5" s="963"/>
      <c r="J5" s="963"/>
      <c r="K5" s="445"/>
      <c r="L5" s="90">
        <f>'سر برگ صفحات'!A11</f>
        <v>1398</v>
      </c>
      <c r="P5" s="34"/>
      <c r="Q5" s="34"/>
    </row>
    <row r="6" spans="1:19" s="74" customFormat="1" ht="15.75" x14ac:dyDescent="0.25">
      <c r="A6" s="545"/>
      <c r="D6" s="89"/>
      <c r="F6" s="90" t="s">
        <v>305</v>
      </c>
      <c r="H6" s="90" t="s">
        <v>306</v>
      </c>
      <c r="J6" s="90" t="s">
        <v>149</v>
      </c>
      <c r="L6" s="626" t="s">
        <v>149</v>
      </c>
      <c r="P6" s="546"/>
      <c r="Q6" s="546"/>
    </row>
    <row r="7" spans="1:19" s="412" customFormat="1" ht="15.75" x14ac:dyDescent="0.25">
      <c r="A7" s="549"/>
      <c r="B7" s="35"/>
      <c r="C7" s="35"/>
      <c r="D7" s="86"/>
      <c r="F7" s="594" t="s">
        <v>27</v>
      </c>
      <c r="G7" s="594"/>
      <c r="H7" s="594" t="s">
        <v>27</v>
      </c>
      <c r="J7" s="594" t="s">
        <v>27</v>
      </c>
      <c r="K7" s="594"/>
      <c r="L7" s="594" t="s">
        <v>27</v>
      </c>
      <c r="P7" s="418"/>
      <c r="Q7" s="418"/>
    </row>
    <row r="8" spans="1:19" x14ac:dyDescent="0.25">
      <c r="B8" s="967" t="s">
        <v>307</v>
      </c>
      <c r="C8" s="967"/>
      <c r="D8" s="967"/>
    </row>
    <row r="9" spans="1:19" x14ac:dyDescent="0.25">
      <c r="B9" s="967" t="s">
        <v>308</v>
      </c>
      <c r="C9" s="967"/>
      <c r="D9" s="967"/>
    </row>
    <row r="10" spans="1:19" x14ac:dyDescent="0.25">
      <c r="B10" s="78"/>
      <c r="D10" s="26"/>
    </row>
    <row r="11" spans="1:19" x14ac:dyDescent="0.25">
      <c r="B11" s="78"/>
      <c r="D11" s="26"/>
    </row>
    <row r="12" spans="1:19" x14ac:dyDescent="0.25">
      <c r="D12" s="26"/>
      <c r="F12" s="331">
        <f>SUM(F10:F11)</f>
        <v>0</v>
      </c>
      <c r="H12" s="331">
        <f>SUM(H10:H11)</f>
        <v>0</v>
      </c>
      <c r="J12" s="331">
        <f>SUM(J10:J11)</f>
        <v>0</v>
      </c>
      <c r="L12" s="331">
        <f>SUM(L10:L11)</f>
        <v>0</v>
      </c>
    </row>
    <row r="13" spans="1:19" x14ac:dyDescent="0.25">
      <c r="B13" s="967" t="s">
        <v>309</v>
      </c>
      <c r="C13" s="967"/>
      <c r="D13" s="967"/>
    </row>
    <row r="14" spans="1:19" x14ac:dyDescent="0.25">
      <c r="B14" s="78"/>
      <c r="D14" s="26"/>
    </row>
    <row r="15" spans="1:19" x14ac:dyDescent="0.25">
      <c r="B15" s="78"/>
      <c r="D15" s="26"/>
      <c r="F15" s="104"/>
      <c r="H15" s="104"/>
      <c r="J15" s="104"/>
      <c r="L15" s="104"/>
    </row>
    <row r="16" spans="1:19" x14ac:dyDescent="0.25">
      <c r="B16" s="78"/>
      <c r="D16" s="26"/>
      <c r="F16" s="331">
        <f>SUM(F14:F15)</f>
        <v>0</v>
      </c>
      <c r="H16" s="331">
        <f>SUM(H14:H15)</f>
        <v>0</v>
      </c>
      <c r="J16" s="331">
        <f>SUM(J14:J15)</f>
        <v>0</v>
      </c>
      <c r="L16" s="331">
        <f>SUM(L14:L15)</f>
        <v>0</v>
      </c>
    </row>
    <row r="17" spans="1:13" x14ac:dyDescent="0.25">
      <c r="B17" s="78"/>
      <c r="D17" s="26"/>
      <c r="F17" s="118">
        <f>F16+F12</f>
        <v>0</v>
      </c>
      <c r="G17" s="104"/>
      <c r="H17" s="118">
        <f>H16+H12</f>
        <v>0</v>
      </c>
      <c r="I17" s="104"/>
      <c r="J17" s="118">
        <f>J16+J12</f>
        <v>0</v>
      </c>
      <c r="K17" s="104"/>
      <c r="L17" s="118">
        <f>L16+L12</f>
        <v>0</v>
      </c>
      <c r="M17" s="104"/>
    </row>
    <row r="18" spans="1:13" x14ac:dyDescent="0.25">
      <c r="B18" s="967" t="s">
        <v>310</v>
      </c>
      <c r="C18" s="967"/>
      <c r="D18" s="967"/>
    </row>
    <row r="19" spans="1:13" x14ac:dyDescent="0.25">
      <c r="B19" s="967" t="s">
        <v>308</v>
      </c>
      <c r="C19" s="967"/>
      <c r="D19" s="967"/>
    </row>
    <row r="20" spans="1:13" x14ac:dyDescent="0.25">
      <c r="B20" s="78"/>
      <c r="D20" s="26"/>
    </row>
    <row r="21" spans="1:13" x14ac:dyDescent="0.25">
      <c r="B21" s="78"/>
      <c r="D21" s="26"/>
      <c r="F21" s="118"/>
      <c r="H21" s="118"/>
      <c r="J21" s="118"/>
      <c r="L21" s="118"/>
    </row>
    <row r="22" spans="1:13" x14ac:dyDescent="0.25">
      <c r="F22" s="118">
        <f>SUM(F20:F21)</f>
        <v>0</v>
      </c>
      <c r="H22" s="118">
        <f>SUM(H20:H21)</f>
        <v>0</v>
      </c>
      <c r="J22" s="118">
        <f>SUM(J20:J21)</f>
        <v>0</v>
      </c>
      <c r="L22" s="118">
        <f>SUM(L20:L21)</f>
        <v>0</v>
      </c>
    </row>
    <row r="23" spans="1:13" x14ac:dyDescent="0.25">
      <c r="B23" s="967" t="s">
        <v>312</v>
      </c>
      <c r="C23" s="967"/>
      <c r="D23" s="967"/>
    </row>
    <row r="24" spans="1:13" x14ac:dyDescent="0.25">
      <c r="D24" s="26"/>
    </row>
    <row r="25" spans="1:13" x14ac:dyDescent="0.25">
      <c r="D25" s="535"/>
    </row>
    <row r="26" spans="1:13" x14ac:dyDescent="0.25">
      <c r="D26" s="35" t="s">
        <v>317</v>
      </c>
      <c r="F26" s="118"/>
      <c r="H26" s="118"/>
      <c r="J26" s="118"/>
      <c r="L26" s="118"/>
    </row>
    <row r="27" spans="1:13" x14ac:dyDescent="0.25">
      <c r="F27" s="118">
        <f>SUM(F24:F26)</f>
        <v>0</v>
      </c>
      <c r="H27" s="118">
        <f>SUM(H24:H26)</f>
        <v>0</v>
      </c>
      <c r="J27" s="118">
        <f>SUM(J24:J26)</f>
        <v>0</v>
      </c>
      <c r="L27" s="118">
        <f>SUM(L24:L26)</f>
        <v>0</v>
      </c>
    </row>
    <row r="28" spans="1:13" x14ac:dyDescent="0.25">
      <c r="F28" s="118">
        <f>F27+F22</f>
        <v>0</v>
      </c>
      <c r="H28" s="118">
        <f>H27+H22</f>
        <v>0</v>
      </c>
      <c r="J28" s="118">
        <f>J27+J22</f>
        <v>0</v>
      </c>
      <c r="L28" s="118">
        <f>L27+L22</f>
        <v>0</v>
      </c>
    </row>
    <row r="29" spans="1:13" ht="18.75" thickBot="1" x14ac:dyDescent="0.3">
      <c r="F29" s="120">
        <f>F28+F17</f>
        <v>0</v>
      </c>
      <c r="H29" s="120">
        <f>H28+H17</f>
        <v>0</v>
      </c>
      <c r="J29" s="120">
        <f>J28+J17</f>
        <v>0</v>
      </c>
      <c r="L29" s="120">
        <f>L28+L17</f>
        <v>0</v>
      </c>
    </row>
    <row r="30" spans="1:13" ht="18.75" thickTop="1" x14ac:dyDescent="0.25"/>
    <row r="31" spans="1:13" x14ac:dyDescent="0.25">
      <c r="A31" s="530" t="s">
        <v>994</v>
      </c>
      <c r="B31" s="1000" t="s">
        <v>320</v>
      </c>
      <c r="C31" s="1000"/>
      <c r="D31" s="1000"/>
      <c r="E31" s="1000"/>
      <c r="F31" s="1000"/>
      <c r="G31" s="1000"/>
      <c r="H31" s="1000"/>
      <c r="I31" s="1000"/>
      <c r="J31" s="1000"/>
      <c r="K31" s="1000"/>
      <c r="L31" s="1000"/>
    </row>
    <row r="32" spans="1:13" ht="20.25" thickBot="1" x14ac:dyDescent="0.3">
      <c r="F32" s="128" t="s">
        <v>321</v>
      </c>
      <c r="G32" s="100"/>
      <c r="H32" s="128" t="s">
        <v>108</v>
      </c>
    </row>
    <row r="33" spans="1:14" x14ac:dyDescent="0.25">
      <c r="H33" s="119" t="s">
        <v>27</v>
      </c>
    </row>
    <row r="34" spans="1:14" x14ac:dyDescent="0.25">
      <c r="F34" s="278">
        <v>1400</v>
      </c>
    </row>
    <row r="35" spans="1:14" x14ac:dyDescent="0.25">
      <c r="F35" s="278">
        <v>1401</v>
      </c>
    </row>
    <row r="36" spans="1:14" x14ac:dyDescent="0.25">
      <c r="F36" s="278">
        <v>1402</v>
      </c>
      <c r="H36" s="104"/>
    </row>
    <row r="37" spans="1:14" ht="18.75" thickBot="1" x14ac:dyDescent="0.3">
      <c r="F37" s="278" t="s">
        <v>860</v>
      </c>
      <c r="H37" s="104"/>
    </row>
    <row r="38" spans="1:14" ht="18.75" thickBot="1" x14ac:dyDescent="0.3">
      <c r="H38" s="120">
        <f>SUM(H34:H37)</f>
        <v>0</v>
      </c>
      <c r="N38" s="706">
        <f>H38-(J22+J12)</f>
        <v>0</v>
      </c>
    </row>
    <row r="39" spans="1:14" ht="18.75" thickTop="1" x14ac:dyDescent="0.25">
      <c r="A39" s="530" t="s">
        <v>995</v>
      </c>
      <c r="B39" s="1012" t="s">
        <v>753</v>
      </c>
      <c r="C39" s="1012"/>
      <c r="D39" s="1012"/>
      <c r="E39" s="1012"/>
      <c r="F39" s="1012"/>
      <c r="G39" s="1012"/>
      <c r="H39" s="1012"/>
      <c r="I39" s="1012"/>
      <c r="J39" s="1012"/>
      <c r="K39" s="1012"/>
      <c r="L39" s="1012"/>
    </row>
    <row r="40" spans="1:14" ht="19.5" x14ac:dyDescent="0.25">
      <c r="A40" s="58"/>
      <c r="B40" s="1012"/>
      <c r="C40" s="1012"/>
      <c r="D40" s="1012"/>
      <c r="E40" s="1012"/>
      <c r="F40" s="1012"/>
      <c r="G40" s="1012"/>
      <c r="H40" s="1012"/>
      <c r="I40" s="1012"/>
      <c r="J40" s="1012"/>
      <c r="K40" s="1012"/>
      <c r="L40" s="1012"/>
    </row>
    <row r="42" spans="1:14" x14ac:dyDescent="0.25">
      <c r="A42" s="886" t="s">
        <v>643</v>
      </c>
      <c r="B42" s="886"/>
      <c r="C42" s="886"/>
      <c r="D42" s="886"/>
      <c r="E42" s="886"/>
      <c r="F42" s="886"/>
      <c r="G42" s="886"/>
      <c r="H42" s="886"/>
      <c r="I42" s="886"/>
      <c r="J42" s="886"/>
      <c r="K42" s="886"/>
      <c r="L42" s="886"/>
      <c r="M42" s="886"/>
    </row>
  </sheetData>
  <mergeCells count="14">
    <mergeCell ref="A42:M42"/>
    <mergeCell ref="B9:D9"/>
    <mergeCell ref="B13:D13"/>
    <mergeCell ref="A1:M1"/>
    <mergeCell ref="A2:M2"/>
    <mergeCell ref="A3:M3"/>
    <mergeCell ref="F5:J5"/>
    <mergeCell ref="B4:L4"/>
    <mergeCell ref="B8:D8"/>
    <mergeCell ref="B18:D18"/>
    <mergeCell ref="B19:D19"/>
    <mergeCell ref="B23:D23"/>
    <mergeCell ref="B39:L40"/>
    <mergeCell ref="B31:L31"/>
  </mergeCells>
  <pageMargins left="0.39370078740157483" right="1.27" top="0.39370078740157483" bottom="0.39370078740157483" header="0.31496062992125984" footer="0.31496062992125984"/>
  <pageSetup scale="97"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W41"/>
  <sheetViews>
    <sheetView rightToLeft="1" zoomScaleNormal="100" zoomScaleSheetLayoutView="100" workbookViewId="0">
      <selection activeCell="F10" sqref="F10"/>
    </sheetView>
  </sheetViews>
  <sheetFormatPr defaultColWidth="9" defaultRowHeight="15.75" x14ac:dyDescent="0.25"/>
  <cols>
    <col min="1" max="1" width="7.28515625" style="57" bestFit="1" customWidth="1"/>
    <col min="2" max="2" width="4.140625" style="35" customWidth="1"/>
    <col min="3" max="3" width="0.7109375" style="35" customWidth="1"/>
    <col min="4" max="4" width="21.7109375" style="35" customWidth="1"/>
    <col min="5" max="5" width="0.7109375" style="35" customWidth="1"/>
    <col min="6" max="6" width="7.7109375" style="35" customWidth="1"/>
    <col min="7" max="7" width="0.7109375" style="35" customWidth="1"/>
    <col min="8" max="8" width="7.7109375" style="35" customWidth="1"/>
    <col min="9" max="9" width="0.7109375" style="35" customWidth="1"/>
    <col min="10" max="10" width="7.7109375" style="35" customWidth="1"/>
    <col min="11" max="11" width="0.7109375" style="35" customWidth="1"/>
    <col min="12" max="12" width="7.7109375" style="35" customWidth="1"/>
    <col min="13" max="13" width="0.7109375" style="35" customWidth="1"/>
    <col min="14" max="14" width="7.7109375" style="35" customWidth="1"/>
    <col min="15" max="15" width="0.7109375" style="35" customWidth="1"/>
    <col min="16" max="16" width="7.7109375" style="35" customWidth="1"/>
    <col min="17" max="17" width="0.7109375" style="35" customWidth="1"/>
    <col min="18" max="18" width="11.28515625" style="35" customWidth="1"/>
    <col min="19" max="19" width="1.85546875" style="35" customWidth="1"/>
    <col min="20" max="21" width="11.28515625" style="34" customWidth="1"/>
    <col min="22" max="22" width="2.28515625" style="35" customWidth="1"/>
    <col min="23" max="23" width="11.28515625" style="35" customWidth="1"/>
    <col min="24" max="24" width="5" style="35" customWidth="1"/>
    <col min="25" max="25" width="10.28515625" style="35" bestFit="1" customWidth="1"/>
    <col min="26" max="28" width="9" style="35"/>
    <col min="29" max="29" width="10.28515625" style="35" bestFit="1" customWidth="1"/>
    <col min="30" max="16384" width="9" style="35"/>
  </cols>
  <sheetData>
    <row r="1" spans="1:23" s="5" customFormat="1" ht="21" x14ac:dyDescent="0.4">
      <c r="A1" s="941" t="str">
        <f>'سر برگ صفحات'!A1</f>
        <v>شرکت صندوق پژوهش و فناوری غیر دولتی ....(سهامی خاص)</v>
      </c>
      <c r="B1" s="941"/>
      <c r="C1" s="941"/>
      <c r="D1" s="941"/>
      <c r="E1" s="941"/>
      <c r="F1" s="941"/>
      <c r="G1" s="941"/>
      <c r="H1" s="941"/>
      <c r="I1" s="941"/>
      <c r="J1" s="941"/>
      <c r="K1" s="941"/>
      <c r="L1" s="941"/>
      <c r="M1" s="941"/>
      <c r="N1" s="941"/>
      <c r="O1" s="941"/>
      <c r="P1" s="941"/>
      <c r="Q1" s="941"/>
      <c r="R1" s="27"/>
      <c r="S1" s="27"/>
      <c r="T1" s="28"/>
      <c r="U1" s="28"/>
      <c r="V1" s="27"/>
      <c r="W1" s="27"/>
    </row>
    <row r="2" spans="1:23" s="5" customFormat="1" ht="21" x14ac:dyDescent="0.4">
      <c r="A2" s="942" t="str">
        <f>'سر برگ صفحات'!A14</f>
        <v>يادداشتهاي توضيحي صورت هاي مالي</v>
      </c>
      <c r="B2" s="942"/>
      <c r="C2" s="942"/>
      <c r="D2" s="942"/>
      <c r="E2" s="942"/>
      <c r="F2" s="942"/>
      <c r="G2" s="942"/>
      <c r="H2" s="942"/>
      <c r="I2" s="942"/>
      <c r="J2" s="942"/>
      <c r="K2" s="942"/>
      <c r="L2" s="942"/>
      <c r="M2" s="942"/>
      <c r="N2" s="942"/>
      <c r="O2" s="942"/>
      <c r="P2" s="942"/>
      <c r="Q2" s="942"/>
      <c r="R2" s="27"/>
      <c r="S2" s="27"/>
      <c r="T2" s="28"/>
      <c r="U2" s="28"/>
      <c r="V2" s="27"/>
      <c r="W2" s="27"/>
    </row>
    <row r="3" spans="1:23" s="5" customFormat="1" ht="21" x14ac:dyDescent="0.4">
      <c r="A3" s="942" t="str">
        <f>'سر برگ صفحات'!A3</f>
        <v>سال مالي منتهی به .. اسفند …</v>
      </c>
      <c r="B3" s="942"/>
      <c r="C3" s="942"/>
      <c r="D3" s="942"/>
      <c r="E3" s="942"/>
      <c r="F3" s="942"/>
      <c r="G3" s="942"/>
      <c r="H3" s="942"/>
      <c r="I3" s="942"/>
      <c r="J3" s="942"/>
      <c r="K3" s="942"/>
      <c r="L3" s="942"/>
      <c r="M3" s="942"/>
      <c r="N3" s="942"/>
      <c r="O3" s="942"/>
      <c r="P3" s="942"/>
      <c r="Q3" s="942"/>
      <c r="R3" s="27"/>
      <c r="S3" s="27"/>
      <c r="T3" s="28"/>
      <c r="U3" s="28"/>
      <c r="V3" s="27"/>
      <c r="W3" s="27"/>
    </row>
    <row r="4" spans="1:23" s="71" customFormat="1" ht="21" x14ac:dyDescent="0.25">
      <c r="A4" s="70" t="s">
        <v>295</v>
      </c>
      <c r="B4" s="109" t="s">
        <v>322</v>
      </c>
      <c r="D4" s="35"/>
      <c r="T4" s="72"/>
      <c r="U4" s="72"/>
    </row>
    <row r="5" spans="1:23" ht="19.5" x14ac:dyDescent="0.25">
      <c r="D5" s="26"/>
      <c r="F5" s="950">
        <f>'سر برگ صفحات'!A12</f>
        <v>1399</v>
      </c>
      <c r="G5" s="950"/>
      <c r="H5" s="950"/>
      <c r="I5" s="950"/>
      <c r="J5" s="950"/>
      <c r="K5" s="60"/>
      <c r="L5" s="950">
        <f>'سر برگ صفحات'!A11</f>
        <v>1398</v>
      </c>
      <c r="M5" s="950"/>
      <c r="N5" s="950"/>
      <c r="O5" s="950"/>
      <c r="P5" s="950"/>
    </row>
    <row r="6" spans="1:23" s="526" customFormat="1" x14ac:dyDescent="0.25">
      <c r="A6" s="547"/>
      <c r="D6" s="89"/>
      <c r="F6" s="437" t="s">
        <v>323</v>
      </c>
      <c r="H6" s="437" t="s">
        <v>324</v>
      </c>
      <c r="I6" s="526" t="s">
        <v>149</v>
      </c>
      <c r="J6" s="437" t="s">
        <v>149</v>
      </c>
      <c r="L6" s="437" t="s">
        <v>323</v>
      </c>
      <c r="N6" s="437" t="s">
        <v>324</v>
      </c>
      <c r="O6" s="526" t="s">
        <v>149</v>
      </c>
      <c r="P6" s="437" t="s">
        <v>149</v>
      </c>
      <c r="T6" s="527"/>
      <c r="U6" s="527"/>
    </row>
    <row r="7" spans="1:23" ht="19.5" x14ac:dyDescent="0.25">
      <c r="B7" s="87"/>
      <c r="D7" s="26" t="s">
        <v>325</v>
      </c>
      <c r="F7" s="32"/>
      <c r="G7" s="32"/>
      <c r="H7" s="32"/>
      <c r="J7" s="32">
        <f>SUM(F7:H7)</f>
        <v>0</v>
      </c>
      <c r="K7" s="32"/>
      <c r="L7" s="32"/>
      <c r="M7" s="32"/>
      <c r="N7" s="32"/>
      <c r="O7" s="32"/>
      <c r="P7" s="32">
        <f>SUM(L7:N7)</f>
        <v>0</v>
      </c>
    </row>
    <row r="8" spans="1:23" ht="19.5" x14ac:dyDescent="0.25">
      <c r="B8" s="87"/>
      <c r="D8" s="26" t="s">
        <v>326</v>
      </c>
      <c r="F8" s="32"/>
      <c r="G8" s="32"/>
      <c r="H8" s="32"/>
      <c r="J8" s="32">
        <f>SUM(F8:H8)</f>
        <v>0</v>
      </c>
      <c r="K8" s="32"/>
      <c r="L8" s="32"/>
      <c r="M8" s="32"/>
      <c r="N8" s="32"/>
      <c r="O8" s="32"/>
      <c r="P8" s="32">
        <f>SUM(L8:N8)</f>
        <v>0</v>
      </c>
    </row>
    <row r="9" spans="1:23" ht="19.5" x14ac:dyDescent="0.25">
      <c r="B9" s="87"/>
      <c r="D9" s="26" t="s">
        <v>327</v>
      </c>
      <c r="F9" s="32"/>
      <c r="G9" s="32"/>
      <c r="H9" s="32"/>
      <c r="J9" s="32">
        <f>SUM(F9:H9)</f>
        <v>0</v>
      </c>
      <c r="K9" s="32"/>
      <c r="L9" s="32"/>
      <c r="M9" s="32"/>
      <c r="N9" s="32"/>
      <c r="O9" s="32"/>
      <c r="P9" s="32">
        <f>SUM(L9:N9)</f>
        <v>0</v>
      </c>
    </row>
    <row r="10" spans="1:23" ht="19.5" x14ac:dyDescent="0.25">
      <c r="B10" s="87"/>
      <c r="D10" s="26" t="s">
        <v>328</v>
      </c>
      <c r="F10" s="32"/>
      <c r="G10" s="32"/>
      <c r="H10" s="32"/>
      <c r="J10" s="32">
        <f>SUM(F10:H10)</f>
        <v>0</v>
      </c>
      <c r="K10" s="32"/>
      <c r="L10" s="32"/>
      <c r="M10" s="32"/>
      <c r="N10" s="32"/>
      <c r="O10" s="32"/>
      <c r="P10" s="32">
        <f>SUM(L10:N10)</f>
        <v>0</v>
      </c>
    </row>
    <row r="11" spans="1:23" ht="19.5" x14ac:dyDescent="0.25">
      <c r="B11" s="87"/>
      <c r="D11" s="535" t="s">
        <v>319</v>
      </c>
      <c r="F11" s="32"/>
      <c r="G11" s="32"/>
      <c r="H11" s="32"/>
      <c r="J11" s="32">
        <f>SUM(F11:H11)</f>
        <v>0</v>
      </c>
      <c r="K11" s="32"/>
      <c r="L11" s="32"/>
      <c r="M11" s="32"/>
      <c r="N11" s="32"/>
      <c r="O11" s="32"/>
      <c r="P11" s="32">
        <f>SUM(L11:N11)</f>
        <v>0</v>
      </c>
    </row>
    <row r="12" spans="1:23" ht="18.75" thickBot="1" x14ac:dyDescent="0.3">
      <c r="B12" s="32"/>
      <c r="D12" s="26"/>
      <c r="F12" s="120">
        <f>SUM(F7:F11)</f>
        <v>0</v>
      </c>
      <c r="G12" s="32"/>
      <c r="H12" s="120">
        <f>SUM(H7:H11)</f>
        <v>0</v>
      </c>
      <c r="J12" s="120">
        <f>SUM(J7:J11)</f>
        <v>0</v>
      </c>
      <c r="K12" s="32"/>
      <c r="L12" s="120">
        <f>SUM(L7:L11)</f>
        <v>0</v>
      </c>
      <c r="M12" s="32"/>
      <c r="N12" s="120">
        <f>SUM(N7:N11)</f>
        <v>0</v>
      </c>
      <c r="O12" s="32"/>
      <c r="P12" s="120">
        <f>SUM(P7:P11)</f>
        <v>0</v>
      </c>
    </row>
    <row r="13" spans="1:23" ht="18.75" thickTop="1" x14ac:dyDescent="0.25">
      <c r="B13" s="32"/>
      <c r="D13" s="26"/>
      <c r="F13" s="104"/>
      <c r="G13" s="32"/>
      <c r="H13" s="116"/>
      <c r="J13" s="104"/>
      <c r="K13" s="32"/>
      <c r="L13" s="116"/>
      <c r="M13" s="32"/>
      <c r="N13" s="116"/>
      <c r="O13" s="32"/>
      <c r="P13" s="116"/>
    </row>
    <row r="14" spans="1:23" s="32" customFormat="1" ht="19.5" x14ac:dyDescent="0.25">
      <c r="A14" s="58" t="s">
        <v>996</v>
      </c>
      <c r="B14" s="940" t="s">
        <v>329</v>
      </c>
      <c r="C14" s="940"/>
      <c r="D14" s="940"/>
      <c r="E14" s="940"/>
      <c r="F14" s="940"/>
      <c r="G14" s="940"/>
      <c r="H14" s="940"/>
      <c r="I14" s="940"/>
      <c r="J14" s="940"/>
      <c r="K14" s="940"/>
      <c r="L14" s="940"/>
      <c r="M14" s="940"/>
      <c r="N14" s="940"/>
      <c r="O14" s="940"/>
      <c r="P14" s="940"/>
      <c r="T14" s="105"/>
      <c r="U14" s="105"/>
    </row>
    <row r="15" spans="1:23" s="32" customFormat="1" ht="19.5" x14ac:dyDescent="0.25">
      <c r="A15" s="58" t="s">
        <v>997</v>
      </c>
      <c r="B15" s="940" t="s">
        <v>330</v>
      </c>
      <c r="C15" s="940"/>
      <c r="D15" s="940"/>
      <c r="E15" s="940"/>
      <c r="F15" s="940"/>
      <c r="G15" s="940"/>
      <c r="H15" s="940"/>
      <c r="I15" s="940"/>
      <c r="J15" s="940"/>
      <c r="K15" s="940"/>
      <c r="L15" s="940"/>
      <c r="M15" s="940"/>
      <c r="N15" s="940"/>
      <c r="O15" s="940"/>
      <c r="P15" s="940"/>
      <c r="T15" s="105"/>
      <c r="U15" s="105"/>
    </row>
    <row r="16" spans="1:23" ht="19.5" x14ac:dyDescent="0.25">
      <c r="D16" s="26"/>
      <c r="F16" s="950">
        <f>'سر برگ صفحات'!A12</f>
        <v>1399</v>
      </c>
      <c r="G16" s="950"/>
      <c r="H16" s="950"/>
      <c r="I16" s="950"/>
      <c r="J16" s="950"/>
      <c r="K16" s="60"/>
      <c r="L16" s="950">
        <f>'سر برگ صفحات'!A11</f>
        <v>1398</v>
      </c>
      <c r="M16" s="950"/>
      <c r="N16" s="950"/>
      <c r="O16" s="950"/>
      <c r="P16" s="950"/>
    </row>
    <row r="17" spans="1:23" s="526" customFormat="1" ht="15" x14ac:dyDescent="0.25">
      <c r="A17" s="547"/>
      <c r="D17" s="438"/>
      <c r="F17" s="437" t="s">
        <v>305</v>
      </c>
      <c r="H17" s="437" t="s">
        <v>306</v>
      </c>
      <c r="I17" s="526" t="s">
        <v>149</v>
      </c>
      <c r="J17" s="437" t="s">
        <v>149</v>
      </c>
      <c r="L17" s="437" t="s">
        <v>305</v>
      </c>
      <c r="N17" s="437" t="s">
        <v>306</v>
      </c>
      <c r="O17" s="526" t="s">
        <v>149</v>
      </c>
      <c r="P17" s="437" t="s">
        <v>149</v>
      </c>
      <c r="T17" s="527"/>
      <c r="U17" s="527"/>
    </row>
    <row r="18" spans="1:23" s="32" customFormat="1" ht="19.5" x14ac:dyDescent="0.25">
      <c r="A18" s="122" t="s">
        <v>335</v>
      </c>
      <c r="B18" s="87"/>
      <c r="D18" s="26" t="s">
        <v>331</v>
      </c>
      <c r="J18" s="32">
        <f>SUM(F18:H18)</f>
        <v>0</v>
      </c>
      <c r="P18" s="32">
        <f>SUM(L18:N18)</f>
        <v>0</v>
      </c>
      <c r="T18" s="105"/>
      <c r="U18" s="105"/>
    </row>
    <row r="19" spans="1:23" s="32" customFormat="1" ht="19.5" x14ac:dyDescent="0.25">
      <c r="A19" s="122"/>
      <c r="B19" s="87"/>
      <c r="D19" s="26" t="s">
        <v>112</v>
      </c>
      <c r="J19" s="32">
        <f>SUM(F19:H19)</f>
        <v>0</v>
      </c>
      <c r="P19" s="32">
        <f>SUM(L19:N19)</f>
        <v>0</v>
      </c>
      <c r="T19" s="105"/>
      <c r="U19" s="105"/>
    </row>
    <row r="20" spans="1:23" s="32" customFormat="1" ht="19.5" x14ac:dyDescent="0.25">
      <c r="A20" s="122"/>
      <c r="B20" s="87"/>
      <c r="D20" s="26" t="s">
        <v>311</v>
      </c>
      <c r="J20" s="32">
        <f>SUM(F20:H20)</f>
        <v>0</v>
      </c>
      <c r="P20" s="32">
        <f>SUM(L20:N20)</f>
        <v>0</v>
      </c>
      <c r="T20" s="105"/>
      <c r="U20" s="105"/>
    </row>
    <row r="21" spans="1:23" s="32" customFormat="1" ht="18" x14ac:dyDescent="0.25">
      <c r="A21" s="122"/>
      <c r="D21" s="26"/>
      <c r="F21" s="127">
        <f>SUM(F18:F20)</f>
        <v>0</v>
      </c>
      <c r="G21" s="104"/>
      <c r="H21" s="127">
        <f>SUM(H18:H20)</f>
        <v>0</v>
      </c>
      <c r="I21" s="104"/>
      <c r="J21" s="127">
        <f>SUM(J18:J20)</f>
        <v>0</v>
      </c>
      <c r="K21" s="104"/>
      <c r="L21" s="127">
        <f>SUM(L18:L20)</f>
        <v>0</v>
      </c>
      <c r="M21" s="104"/>
      <c r="N21" s="127">
        <f>SUM(N18:N20)</f>
        <v>0</v>
      </c>
      <c r="O21" s="104"/>
      <c r="P21" s="127">
        <f>SUM(P18:P20)</f>
        <v>0</v>
      </c>
      <c r="T21" s="105"/>
      <c r="U21" s="105"/>
    </row>
    <row r="22" spans="1:23" s="32" customFormat="1" ht="19.5" x14ac:dyDescent="0.25">
      <c r="A22" s="122"/>
      <c r="B22" s="87"/>
      <c r="D22" s="26" t="s">
        <v>332</v>
      </c>
      <c r="F22" s="104"/>
      <c r="G22" s="104"/>
      <c r="H22" s="104"/>
      <c r="I22" s="104"/>
      <c r="J22" s="104">
        <f>'17-1'!K11</f>
        <v>0</v>
      </c>
      <c r="K22" s="104"/>
      <c r="L22" s="104"/>
      <c r="M22" s="104"/>
      <c r="N22" s="104"/>
      <c r="O22" s="104"/>
      <c r="P22" s="104">
        <f>'17-1'!M11</f>
        <v>0</v>
      </c>
      <c r="T22" s="105"/>
      <c r="U22" s="105"/>
    </row>
    <row r="23" spans="1:23" s="32" customFormat="1" ht="18" x14ac:dyDescent="0.25">
      <c r="A23" s="122"/>
      <c r="D23" s="35" t="s">
        <v>333</v>
      </c>
      <c r="F23" s="104"/>
      <c r="G23" s="104"/>
      <c r="H23" s="104"/>
      <c r="I23" s="104"/>
      <c r="J23" s="104">
        <f>SUM(F23:H23)</f>
        <v>0</v>
      </c>
      <c r="K23" s="104"/>
      <c r="L23" s="104"/>
      <c r="M23" s="104"/>
      <c r="N23" s="104"/>
      <c r="O23" s="104"/>
      <c r="P23" s="104">
        <f>SUM(L23:N23)</f>
        <v>0</v>
      </c>
      <c r="T23" s="105"/>
      <c r="U23" s="105"/>
    </row>
    <row r="24" spans="1:23" s="32" customFormat="1" ht="19.5" x14ac:dyDescent="0.25">
      <c r="A24" s="122"/>
      <c r="B24" s="87"/>
      <c r="D24" s="35" t="s">
        <v>334</v>
      </c>
      <c r="F24" s="118"/>
      <c r="G24" s="104"/>
      <c r="H24" s="118"/>
      <c r="I24" s="104"/>
      <c r="J24" s="118">
        <f>SUM(F24:H24)</f>
        <v>0</v>
      </c>
      <c r="K24" s="104"/>
      <c r="L24" s="118"/>
      <c r="M24" s="104"/>
      <c r="N24" s="118"/>
      <c r="O24" s="104"/>
      <c r="P24" s="118">
        <f>SUM(L24:N24)</f>
        <v>0</v>
      </c>
      <c r="T24" s="105"/>
      <c r="U24" s="105"/>
    </row>
    <row r="25" spans="1:23" s="32" customFormat="1" ht="19.5" x14ac:dyDescent="0.25">
      <c r="A25" s="122"/>
      <c r="B25" s="87"/>
      <c r="D25" s="35"/>
      <c r="F25" s="104">
        <f>SUM(F21:F24)</f>
        <v>0</v>
      </c>
      <c r="G25" s="104"/>
      <c r="H25" s="104">
        <f>SUM(H21:H24)</f>
        <v>0</v>
      </c>
      <c r="I25" s="104"/>
      <c r="J25" s="104">
        <f>SUM(J21:J24)</f>
        <v>0</v>
      </c>
      <c r="K25" s="104"/>
      <c r="L25" s="104">
        <f>SUM(L21:L24)</f>
        <v>0</v>
      </c>
      <c r="M25" s="104"/>
      <c r="N25" s="104">
        <f>SUM(N21:N24)</f>
        <v>0</v>
      </c>
      <c r="O25" s="104"/>
      <c r="P25" s="104">
        <f>SUM(P21:P24)</f>
        <v>0</v>
      </c>
      <c r="T25" s="105"/>
      <c r="U25" s="105"/>
    </row>
    <row r="26" spans="1:23" s="32" customFormat="1" ht="18.75" thickBot="1" x14ac:dyDescent="0.3">
      <c r="A26" s="122"/>
      <c r="D26" s="35" t="s">
        <v>336</v>
      </c>
      <c r="F26" s="104"/>
      <c r="G26" s="104"/>
      <c r="H26" s="104"/>
      <c r="I26" s="104"/>
      <c r="J26" s="104"/>
      <c r="K26" s="104"/>
      <c r="L26" s="104"/>
      <c r="M26" s="104"/>
      <c r="N26" s="104"/>
      <c r="O26" s="104"/>
      <c r="P26" s="104"/>
      <c r="R26" s="1029" t="s">
        <v>852</v>
      </c>
      <c r="S26" s="1029"/>
      <c r="T26" s="1029"/>
      <c r="U26" s="1029" t="s">
        <v>853</v>
      </c>
      <c r="V26" s="1029"/>
      <c r="W26" s="1029"/>
    </row>
    <row r="27" spans="1:23" s="32" customFormat="1" ht="18.75" thickBot="1" x14ac:dyDescent="0.3">
      <c r="A27" s="122"/>
      <c r="D27" s="35" t="s">
        <v>337</v>
      </c>
      <c r="F27" s="120">
        <f>F25-F26</f>
        <v>0</v>
      </c>
      <c r="G27" s="35"/>
      <c r="H27" s="120">
        <f>H25-H26</f>
        <v>0</v>
      </c>
      <c r="I27" s="35"/>
      <c r="J27" s="120">
        <f>J25-J26</f>
        <v>0</v>
      </c>
      <c r="K27" s="35"/>
      <c r="L27" s="120">
        <f>L25-L26</f>
        <v>0</v>
      </c>
      <c r="M27" s="35"/>
      <c r="N27" s="120">
        <f>N25-N26</f>
        <v>0</v>
      </c>
      <c r="O27" s="35"/>
      <c r="P27" s="120">
        <f>P25-P26</f>
        <v>0</v>
      </c>
      <c r="R27" s="715">
        <f>J27-F12</f>
        <v>0</v>
      </c>
      <c r="S27" s="715"/>
      <c r="T27" s="714">
        <f>P27-L12</f>
        <v>0</v>
      </c>
      <c r="U27" s="715">
        <f>J26-H12</f>
        <v>0</v>
      </c>
      <c r="V27" s="715"/>
      <c r="W27" s="714">
        <f>P26-N12</f>
        <v>0</v>
      </c>
    </row>
    <row r="28" spans="1:23" ht="18.75" thickTop="1" x14ac:dyDescent="0.25">
      <c r="F28" s="127"/>
      <c r="H28" s="127"/>
      <c r="J28" s="127"/>
      <c r="L28" s="127"/>
      <c r="N28" s="127"/>
      <c r="P28" s="127"/>
    </row>
    <row r="29" spans="1:23" x14ac:dyDescent="0.25">
      <c r="F29" s="26"/>
      <c r="G29" s="26"/>
      <c r="H29" s="26"/>
      <c r="I29" s="26"/>
      <c r="J29" s="26"/>
      <c r="K29" s="26"/>
      <c r="L29" s="26"/>
      <c r="M29" s="26"/>
      <c r="N29" s="26"/>
      <c r="O29" s="26"/>
      <c r="P29" s="26"/>
    </row>
    <row r="30" spans="1:23" s="32" customFormat="1" ht="19.5" x14ac:dyDescent="0.25">
      <c r="A30" s="58" t="s">
        <v>998</v>
      </c>
      <c r="B30" s="940" t="s">
        <v>338</v>
      </c>
      <c r="C30" s="940"/>
      <c r="D30" s="940"/>
      <c r="E30" s="940"/>
      <c r="F30" s="940"/>
      <c r="G30" s="940"/>
      <c r="H30" s="940"/>
      <c r="I30" s="940"/>
      <c r="J30" s="940"/>
      <c r="K30" s="940"/>
      <c r="L30" s="940"/>
      <c r="M30" s="940"/>
      <c r="N30" s="940"/>
      <c r="O30" s="940"/>
      <c r="P30" s="940"/>
      <c r="T30" s="105"/>
      <c r="U30" s="105"/>
    </row>
    <row r="31" spans="1:23" ht="20.25" thickBot="1" x14ac:dyDescent="0.3">
      <c r="F31" s="101"/>
      <c r="G31" s="100"/>
      <c r="H31" s="637">
        <f>'سر برگ صفحات'!A12</f>
        <v>1399</v>
      </c>
      <c r="J31" s="637">
        <f>'سر برگ صفحات'!A11</f>
        <v>1398</v>
      </c>
    </row>
    <row r="32" spans="1:23" s="32" customFormat="1" ht="18" x14ac:dyDescent="0.25">
      <c r="A32" s="122"/>
      <c r="D32" s="35"/>
      <c r="H32" s="537" t="s">
        <v>27</v>
      </c>
      <c r="I32" s="412"/>
      <c r="J32" s="537" t="s">
        <v>27</v>
      </c>
      <c r="T32" s="105"/>
      <c r="U32" s="105"/>
    </row>
    <row r="33" spans="1:21" s="32" customFormat="1" ht="18" x14ac:dyDescent="0.25">
      <c r="A33" s="122"/>
      <c r="D33" s="35" t="s">
        <v>339</v>
      </c>
      <c r="T33" s="105"/>
      <c r="U33" s="105"/>
    </row>
    <row r="34" spans="1:21" s="32" customFormat="1" ht="18" x14ac:dyDescent="0.25">
      <c r="A34" s="122"/>
      <c r="D34" s="53" t="s">
        <v>340</v>
      </c>
      <c r="T34" s="105"/>
      <c r="U34" s="105"/>
    </row>
    <row r="35" spans="1:21" s="32" customFormat="1" ht="18" x14ac:dyDescent="0.25">
      <c r="A35" s="122"/>
      <c r="D35" s="53" t="s">
        <v>341</v>
      </c>
      <c r="T35" s="105"/>
      <c r="U35" s="105"/>
    </row>
    <row r="36" spans="1:21" s="32" customFormat="1" ht="18" x14ac:dyDescent="0.25">
      <c r="A36" s="122"/>
      <c r="D36" s="53" t="s">
        <v>342</v>
      </c>
      <c r="T36" s="105"/>
      <c r="U36" s="105"/>
    </row>
    <row r="37" spans="1:21" s="32" customFormat="1" ht="18" x14ac:dyDescent="0.25">
      <c r="A37" s="122"/>
      <c r="D37" s="53" t="s">
        <v>343</v>
      </c>
      <c r="T37" s="105"/>
      <c r="U37" s="105"/>
    </row>
    <row r="38" spans="1:21" s="32" customFormat="1" ht="18.75" thickBot="1" x14ac:dyDescent="0.3">
      <c r="A38" s="122"/>
      <c r="D38" s="53" t="s">
        <v>677</v>
      </c>
      <c r="R38" s="1029" t="s">
        <v>851</v>
      </c>
      <c r="S38" s="1029"/>
      <c r="T38" s="1029"/>
      <c r="U38" s="105"/>
    </row>
    <row r="39" spans="1:21" ht="16.5" thickBot="1" x14ac:dyDescent="0.3">
      <c r="H39" s="65">
        <f>SUM(H33:H38)</f>
        <v>0</v>
      </c>
      <c r="J39" s="65">
        <f>SUM(J33:J38)</f>
        <v>0</v>
      </c>
      <c r="R39" s="715">
        <f>H39-J27</f>
        <v>0</v>
      </c>
      <c r="S39" s="713"/>
      <c r="T39" s="714">
        <f>J39-P27</f>
        <v>0</v>
      </c>
    </row>
    <row r="40" spans="1:21" ht="16.5" thickTop="1" x14ac:dyDescent="0.25"/>
    <row r="41" spans="1:21" x14ac:dyDescent="0.25">
      <c r="A41" s="957" t="s">
        <v>642</v>
      </c>
      <c r="B41" s="957"/>
      <c r="C41" s="957"/>
      <c r="D41" s="957"/>
      <c r="E41" s="957"/>
      <c r="F41" s="957"/>
      <c r="G41" s="957"/>
      <c r="H41" s="957"/>
      <c r="I41" s="957"/>
      <c r="J41" s="957"/>
      <c r="K41" s="957"/>
      <c r="L41" s="957"/>
      <c r="M41" s="957"/>
      <c r="N41" s="957"/>
      <c r="O41" s="957"/>
      <c r="P41" s="957"/>
      <c r="Q41" s="957"/>
    </row>
  </sheetData>
  <mergeCells count="14">
    <mergeCell ref="B14:P14"/>
    <mergeCell ref="B15:P15"/>
    <mergeCell ref="B30:P30"/>
    <mergeCell ref="A1:Q1"/>
    <mergeCell ref="A2:Q2"/>
    <mergeCell ref="A3:Q3"/>
    <mergeCell ref="F5:J5"/>
    <mergeCell ref="L5:P5"/>
    <mergeCell ref="R38:T38"/>
    <mergeCell ref="R26:T26"/>
    <mergeCell ref="U26:W26"/>
    <mergeCell ref="A41:Q41"/>
    <mergeCell ref="F16:J16"/>
    <mergeCell ref="L16:P16"/>
  </mergeCells>
  <pageMargins left="0.39370078740157483" right="1.22" top="0.39370078740157483" bottom="0.39370078740157483" header="0.31496062992125984" footer="0.31496062992125984"/>
  <pageSetup scale="9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W37"/>
  <sheetViews>
    <sheetView rightToLeft="1" topLeftCell="A16" zoomScaleNormal="100" zoomScaleSheetLayoutView="100" workbookViewId="0">
      <selection activeCell="N7" sqref="N7"/>
    </sheetView>
  </sheetViews>
  <sheetFormatPr defaultColWidth="9" defaultRowHeight="15.75" x14ac:dyDescent="0.25"/>
  <cols>
    <col min="1" max="1" width="7.28515625" style="57" bestFit="1" customWidth="1"/>
    <col min="2" max="2" width="4.140625" style="35" customWidth="1"/>
    <col min="3" max="3" width="0.7109375" style="35" customWidth="1"/>
    <col min="4" max="4" width="21.7109375" style="35" customWidth="1"/>
    <col min="5" max="5" width="0.7109375" style="35" customWidth="1"/>
    <col min="6" max="6" width="8.140625" style="35" customWidth="1"/>
    <col min="7" max="7" width="0.7109375" style="35" customWidth="1"/>
    <col min="8" max="8" width="8.140625" style="35" customWidth="1"/>
    <col min="9" max="9" width="0.7109375" style="35" customWidth="1"/>
    <col min="10" max="10" width="8.140625" style="35" customWidth="1"/>
    <col min="11" max="11" width="0.7109375" style="35" customWidth="1"/>
    <col min="12" max="12" width="8.140625" style="35" customWidth="1"/>
    <col min="13" max="13" width="0.7109375" style="35" customWidth="1"/>
    <col min="14" max="14" width="8.140625" style="35" customWidth="1"/>
    <col min="15" max="15" width="0.7109375" style="35" customWidth="1"/>
    <col min="16" max="16" width="8.140625" style="35" customWidth="1"/>
    <col min="17" max="17" width="0.7109375" style="35" customWidth="1"/>
    <col min="18" max="18" width="11.7109375" style="35" customWidth="1"/>
    <col min="19" max="19" width="1.85546875" style="35" customWidth="1"/>
    <col min="20" max="20" width="11.7109375" style="34" customWidth="1"/>
    <col min="21" max="21" width="15.28515625" style="34" bestFit="1" customWidth="1"/>
    <col min="22" max="22" width="5" style="35" customWidth="1"/>
    <col min="23" max="23" width="10.28515625" style="35" bestFit="1" customWidth="1"/>
    <col min="24" max="24" width="5" style="35" customWidth="1"/>
    <col min="25" max="25" width="10.28515625" style="35" bestFit="1" customWidth="1"/>
    <col min="26" max="28" width="9" style="35"/>
    <col min="29" max="29" width="10.28515625" style="35" bestFit="1" customWidth="1"/>
    <col min="30" max="16384" width="9" style="35"/>
  </cols>
  <sheetData>
    <row r="1" spans="1:23" s="5" customFormat="1" ht="21" x14ac:dyDescent="0.4">
      <c r="A1" s="941" t="str">
        <f>'سر برگ صفحات'!A1</f>
        <v>شرکت صندوق پژوهش و فناوری غیر دولتی ....(سهامی خاص)</v>
      </c>
      <c r="B1" s="941"/>
      <c r="C1" s="941"/>
      <c r="D1" s="941"/>
      <c r="E1" s="941"/>
      <c r="F1" s="941"/>
      <c r="G1" s="941"/>
      <c r="H1" s="941"/>
      <c r="I1" s="941"/>
      <c r="J1" s="941"/>
      <c r="K1" s="941"/>
      <c r="L1" s="941"/>
      <c r="M1" s="941"/>
      <c r="N1" s="941"/>
      <c r="O1" s="941"/>
      <c r="P1" s="941"/>
      <c r="Q1" s="941"/>
      <c r="R1" s="27"/>
      <c r="S1" s="27"/>
      <c r="T1" s="28"/>
      <c r="U1" s="28"/>
      <c r="V1" s="27"/>
      <c r="W1" s="27"/>
    </row>
    <row r="2" spans="1:23" s="5" customFormat="1" ht="21" x14ac:dyDescent="0.4">
      <c r="A2" s="942" t="str">
        <f>'سر برگ صفحات'!A14</f>
        <v>يادداشتهاي توضيحي صورت هاي مالي</v>
      </c>
      <c r="B2" s="942"/>
      <c r="C2" s="942"/>
      <c r="D2" s="942"/>
      <c r="E2" s="942"/>
      <c r="F2" s="942"/>
      <c r="G2" s="942"/>
      <c r="H2" s="942"/>
      <c r="I2" s="942"/>
      <c r="J2" s="942"/>
      <c r="K2" s="942"/>
      <c r="L2" s="942"/>
      <c r="M2" s="942"/>
      <c r="N2" s="942"/>
      <c r="O2" s="942"/>
      <c r="P2" s="942"/>
      <c r="Q2" s="942"/>
      <c r="R2" s="27"/>
      <c r="S2" s="27"/>
      <c r="T2" s="28"/>
      <c r="U2" s="28"/>
      <c r="V2" s="27"/>
      <c r="W2" s="27"/>
    </row>
    <row r="3" spans="1:23" s="5" customFormat="1" ht="21" x14ac:dyDescent="0.4">
      <c r="A3" s="942" t="str">
        <f>'سر برگ صفحات'!A3</f>
        <v>سال مالي منتهی به .. اسفند …</v>
      </c>
      <c r="B3" s="942"/>
      <c r="C3" s="942"/>
      <c r="D3" s="942"/>
      <c r="E3" s="942"/>
      <c r="F3" s="942"/>
      <c r="G3" s="942"/>
      <c r="H3" s="942"/>
      <c r="I3" s="942"/>
      <c r="J3" s="942"/>
      <c r="K3" s="942"/>
      <c r="L3" s="942"/>
      <c r="M3" s="942"/>
      <c r="N3" s="942"/>
      <c r="O3" s="942"/>
      <c r="P3" s="942"/>
      <c r="Q3" s="942"/>
      <c r="R3" s="27"/>
      <c r="S3" s="27"/>
      <c r="T3" s="28"/>
      <c r="U3" s="28"/>
      <c r="V3" s="27"/>
      <c r="W3" s="27"/>
    </row>
    <row r="4" spans="1:23" s="71" customFormat="1" ht="21" x14ac:dyDescent="0.25">
      <c r="A4" s="58" t="s">
        <v>999</v>
      </c>
      <c r="B4" s="1014" t="s">
        <v>344</v>
      </c>
      <c r="C4" s="1014"/>
      <c r="D4" s="1014"/>
      <c r="E4" s="1014"/>
      <c r="F4" s="1014"/>
      <c r="G4" s="1014"/>
      <c r="H4" s="1014"/>
      <c r="I4" s="1014"/>
      <c r="J4" s="1014"/>
      <c r="K4" s="1014"/>
      <c r="L4" s="1014"/>
      <c r="M4" s="1014"/>
      <c r="N4" s="1014"/>
      <c r="O4" s="1014"/>
      <c r="P4" s="1014"/>
      <c r="T4" s="72"/>
      <c r="U4" s="72"/>
    </row>
    <row r="5" spans="1:23" ht="19.5" x14ac:dyDescent="0.25">
      <c r="D5" s="26"/>
      <c r="F5" s="26"/>
      <c r="G5" s="60"/>
      <c r="H5" s="60"/>
      <c r="I5" s="60"/>
      <c r="J5" s="97">
        <f>'سر برگ صفحات'!A12</f>
        <v>1399</v>
      </c>
      <c r="K5" s="60"/>
      <c r="L5" s="966"/>
      <c r="M5" s="966"/>
      <c r="N5" s="966"/>
      <c r="O5" s="966"/>
      <c r="P5" s="966"/>
    </row>
    <row r="6" spans="1:23" s="412" customFormat="1" x14ac:dyDescent="0.25">
      <c r="A6" s="549"/>
      <c r="D6" s="453"/>
      <c r="F6" s="543"/>
      <c r="G6" s="449"/>
      <c r="H6" s="543"/>
      <c r="I6" s="412" t="s">
        <v>149</v>
      </c>
      <c r="J6" s="638" t="s">
        <v>27</v>
      </c>
      <c r="L6" s="543"/>
      <c r="M6" s="449"/>
      <c r="N6" s="543"/>
      <c r="O6" s="449"/>
      <c r="P6" s="543"/>
      <c r="T6" s="418"/>
      <c r="U6" s="418"/>
    </row>
    <row r="7" spans="1:23" ht="19.5" x14ac:dyDescent="0.25">
      <c r="B7" s="87"/>
      <c r="D7" s="26"/>
      <c r="F7" s="1001">
        <v>1399</v>
      </c>
      <c r="G7" s="1001"/>
      <c r="H7" s="1001"/>
      <c r="J7" s="32"/>
      <c r="K7" s="32"/>
      <c r="L7" s="104"/>
      <c r="M7" s="104"/>
      <c r="N7" s="104"/>
      <c r="O7" s="104"/>
      <c r="P7" s="104"/>
    </row>
    <row r="8" spans="1:23" ht="19.5" x14ac:dyDescent="0.25">
      <c r="B8" s="87"/>
      <c r="D8" s="26"/>
      <c r="F8" s="1001">
        <v>1400</v>
      </c>
      <c r="G8" s="1001"/>
      <c r="H8" s="1001"/>
      <c r="J8" s="32"/>
      <c r="K8" s="32"/>
      <c r="L8" s="104"/>
      <c r="M8" s="104"/>
      <c r="N8" s="104"/>
      <c r="O8" s="104"/>
      <c r="P8" s="104"/>
    </row>
    <row r="9" spans="1:23" ht="19.5" x14ac:dyDescent="0.25">
      <c r="B9" s="87"/>
      <c r="D9" s="26"/>
      <c r="F9" s="1001">
        <v>1401</v>
      </c>
      <c r="G9" s="1001"/>
      <c r="H9" s="1001"/>
      <c r="J9" s="32"/>
      <c r="K9" s="32"/>
      <c r="L9" s="104"/>
      <c r="M9" s="104"/>
      <c r="N9" s="104"/>
      <c r="O9" s="104"/>
      <c r="P9" s="104"/>
    </row>
    <row r="10" spans="1:23" ht="19.5" x14ac:dyDescent="0.25">
      <c r="B10" s="87"/>
      <c r="D10" s="26"/>
      <c r="F10" s="1001">
        <v>1402</v>
      </c>
      <c r="G10" s="1001"/>
      <c r="H10" s="1001"/>
      <c r="J10" s="32"/>
      <c r="K10" s="32"/>
      <c r="L10" s="104"/>
      <c r="M10" s="104"/>
      <c r="N10" s="104"/>
      <c r="O10" s="104"/>
      <c r="P10" s="104"/>
    </row>
    <row r="11" spans="1:23" ht="19.5" x14ac:dyDescent="0.25">
      <c r="B11" s="87"/>
      <c r="D11" s="535"/>
      <c r="F11" s="1001" t="s">
        <v>869</v>
      </c>
      <c r="G11" s="1001"/>
      <c r="H11" s="1001"/>
      <c r="J11" s="32"/>
      <c r="K11" s="32"/>
      <c r="L11" s="104"/>
      <c r="M11" s="104"/>
      <c r="N11" s="104"/>
      <c r="O11" s="104"/>
      <c r="P11" s="104"/>
    </row>
    <row r="12" spans="1:23" ht="18.75" thickBot="1" x14ac:dyDescent="0.3">
      <c r="B12" s="32"/>
      <c r="D12" s="26"/>
      <c r="F12" s="104"/>
      <c r="G12" s="104"/>
      <c r="H12" s="116"/>
      <c r="J12" s="120"/>
      <c r="K12" s="32"/>
      <c r="L12" s="116"/>
      <c r="M12" s="104"/>
      <c r="N12" s="116"/>
      <c r="O12" s="104"/>
      <c r="P12" s="116"/>
    </row>
    <row r="13" spans="1:23" ht="18.75" thickTop="1" x14ac:dyDescent="0.25">
      <c r="B13" s="32"/>
      <c r="D13" s="26"/>
      <c r="F13" s="104"/>
      <c r="G13" s="32"/>
      <c r="H13" s="116"/>
      <c r="J13" s="104"/>
      <c r="K13" s="32"/>
      <c r="L13" s="116"/>
      <c r="M13" s="32"/>
      <c r="N13" s="116"/>
      <c r="O13" s="32"/>
      <c r="P13" s="116"/>
    </row>
    <row r="14" spans="1:23" s="71" customFormat="1" ht="21" x14ac:dyDescent="0.25">
      <c r="A14" s="58" t="s">
        <v>1000</v>
      </c>
      <c r="B14" s="1014" t="s">
        <v>345</v>
      </c>
      <c r="C14" s="1014"/>
      <c r="D14" s="1014"/>
      <c r="E14" s="1014"/>
      <c r="F14" s="1014"/>
      <c r="G14" s="1014"/>
      <c r="H14" s="1014"/>
      <c r="I14" s="1014"/>
      <c r="J14" s="1014"/>
      <c r="K14" s="1014"/>
      <c r="L14" s="1014"/>
      <c r="M14" s="1014"/>
      <c r="N14" s="1014"/>
      <c r="O14" s="1014"/>
      <c r="P14" s="1014"/>
      <c r="T14" s="72"/>
      <c r="U14" s="72"/>
    </row>
    <row r="15" spans="1:23" ht="19.5" x14ac:dyDescent="0.25">
      <c r="D15" s="26"/>
      <c r="F15" s="26"/>
      <c r="G15" s="60"/>
      <c r="H15" s="60"/>
      <c r="I15" s="60"/>
      <c r="K15" s="60"/>
      <c r="L15" s="97">
        <f>'سر برگ صفحات'!A12</f>
        <v>1399</v>
      </c>
      <c r="M15" s="99"/>
      <c r="N15" s="99"/>
      <c r="O15" s="99"/>
      <c r="P15" s="99"/>
    </row>
    <row r="16" spans="1:23" ht="18" x14ac:dyDescent="0.25">
      <c r="D16" s="453"/>
      <c r="F16" s="113"/>
      <c r="G16" s="104"/>
      <c r="H16" s="113"/>
      <c r="K16" s="32"/>
      <c r="L16" s="638" t="s">
        <v>27</v>
      </c>
      <c r="M16" s="104"/>
      <c r="N16" s="113"/>
      <c r="O16" s="26"/>
      <c r="P16" s="113"/>
    </row>
    <row r="17" spans="1:21" s="32" customFormat="1" ht="19.5" x14ac:dyDescent="0.25">
      <c r="A17" s="122" t="s">
        <v>335</v>
      </c>
      <c r="B17" s="87"/>
      <c r="D17" s="26" t="s">
        <v>348</v>
      </c>
      <c r="F17" s="125"/>
      <c r="G17" s="104"/>
      <c r="H17" s="104"/>
      <c r="I17" s="35"/>
      <c r="M17" s="104"/>
      <c r="N17" s="104"/>
      <c r="O17" s="104"/>
      <c r="P17" s="104"/>
      <c r="T17" s="105"/>
      <c r="U17" s="105"/>
    </row>
    <row r="18" spans="1:21" s="32" customFormat="1" ht="19.5" x14ac:dyDescent="0.25">
      <c r="A18" s="122"/>
      <c r="B18" s="87"/>
      <c r="D18" s="26" t="s">
        <v>346</v>
      </c>
      <c r="F18" s="125"/>
      <c r="G18" s="104"/>
      <c r="H18" s="104"/>
      <c r="I18" s="35"/>
      <c r="M18" s="104"/>
      <c r="N18" s="104"/>
      <c r="O18" s="104"/>
      <c r="P18" s="104"/>
      <c r="T18" s="105"/>
      <c r="U18" s="105"/>
    </row>
    <row r="19" spans="1:21" s="32" customFormat="1" ht="19.5" x14ac:dyDescent="0.25">
      <c r="A19" s="122"/>
      <c r="B19" s="87"/>
      <c r="D19" s="26" t="s">
        <v>268</v>
      </c>
      <c r="F19" s="125"/>
      <c r="G19" s="104"/>
      <c r="H19" s="104"/>
      <c r="I19" s="35"/>
      <c r="M19" s="104"/>
      <c r="N19" s="104"/>
      <c r="O19" s="104"/>
      <c r="P19" s="104"/>
      <c r="T19" s="105"/>
      <c r="U19" s="105"/>
    </row>
    <row r="20" spans="1:21" s="32" customFormat="1" ht="19.5" x14ac:dyDescent="0.25">
      <c r="A20" s="122"/>
      <c r="B20" s="87"/>
      <c r="D20" s="535" t="s">
        <v>114</v>
      </c>
      <c r="F20" s="112"/>
      <c r="G20" s="104"/>
      <c r="H20" s="104"/>
      <c r="I20" s="35"/>
      <c r="L20" s="118"/>
      <c r="M20" s="104"/>
      <c r="N20" s="104"/>
      <c r="O20" s="104"/>
      <c r="P20" s="104"/>
      <c r="T20" s="105"/>
      <c r="U20" s="105"/>
    </row>
    <row r="21" spans="1:21" s="32" customFormat="1" ht="19.5" x14ac:dyDescent="0.25">
      <c r="A21" s="122"/>
      <c r="B21" s="87"/>
      <c r="D21" s="535"/>
      <c r="F21" s="112"/>
      <c r="G21" s="104"/>
      <c r="H21" s="104"/>
      <c r="I21" s="35"/>
      <c r="M21" s="104"/>
      <c r="N21" s="104"/>
      <c r="O21" s="104"/>
      <c r="P21" s="104"/>
      <c r="T21" s="105"/>
      <c r="U21" s="105"/>
    </row>
    <row r="22" spans="1:21" s="32" customFormat="1" ht="19.5" x14ac:dyDescent="0.25">
      <c r="A22" s="122"/>
      <c r="B22" s="87"/>
      <c r="D22" s="35" t="s">
        <v>347</v>
      </c>
      <c r="F22" s="112"/>
      <c r="G22" s="104"/>
      <c r="H22" s="104"/>
      <c r="I22" s="35"/>
      <c r="L22" s="118"/>
      <c r="M22" s="104"/>
      <c r="N22" s="104"/>
      <c r="O22" s="104"/>
      <c r="P22" s="104"/>
      <c r="T22" s="105"/>
      <c r="U22" s="105"/>
    </row>
    <row r="23" spans="1:21" s="32" customFormat="1" ht="18.75" thickBot="1" x14ac:dyDescent="0.3">
      <c r="A23" s="122"/>
      <c r="D23" s="35"/>
      <c r="F23" s="104"/>
      <c r="G23" s="104"/>
      <c r="H23" s="116"/>
      <c r="I23" s="35"/>
      <c r="L23" s="126"/>
      <c r="M23" s="104"/>
      <c r="N23" s="116"/>
      <c r="O23" s="104"/>
      <c r="P23" s="116"/>
      <c r="T23" s="105"/>
      <c r="U23" s="105"/>
    </row>
    <row r="24" spans="1:21" ht="18.75" thickTop="1" x14ac:dyDescent="0.25">
      <c r="F24" s="125"/>
      <c r="G24" s="104"/>
      <c r="H24" s="104"/>
      <c r="J24" s="32"/>
      <c r="K24" s="32"/>
      <c r="L24" s="104"/>
      <c r="M24" s="104"/>
      <c r="N24" s="104"/>
      <c r="O24" s="104"/>
      <c r="P24" s="104"/>
    </row>
    <row r="25" spans="1:21" s="71" customFormat="1" ht="20.45" customHeight="1" x14ac:dyDescent="0.25">
      <c r="A25" s="530" t="s">
        <v>1001</v>
      </c>
      <c r="B25" s="1012" t="s">
        <v>754</v>
      </c>
      <c r="C25" s="1012"/>
      <c r="D25" s="1012"/>
      <c r="E25" s="1012"/>
      <c r="F25" s="1012"/>
      <c r="G25" s="1012"/>
      <c r="H25" s="1012"/>
      <c r="I25" s="1012"/>
      <c r="J25" s="1012"/>
      <c r="K25" s="1012"/>
      <c r="L25" s="1012"/>
      <c r="M25" s="1012"/>
      <c r="N25" s="1012"/>
      <c r="O25" s="1012"/>
      <c r="P25" s="1012"/>
      <c r="T25" s="72"/>
      <c r="U25" s="72"/>
    </row>
    <row r="26" spans="1:21" s="71" customFormat="1" ht="20.45" customHeight="1" x14ac:dyDescent="0.25">
      <c r="A26" s="58"/>
      <c r="B26" s="1012"/>
      <c r="C26" s="1012"/>
      <c r="D26" s="1012"/>
      <c r="E26" s="1012"/>
      <c r="F26" s="1012"/>
      <c r="G26" s="1012"/>
      <c r="H26" s="1012"/>
      <c r="I26" s="1012"/>
      <c r="J26" s="1012"/>
      <c r="K26" s="1012"/>
      <c r="L26" s="1012"/>
      <c r="M26" s="1012"/>
      <c r="N26" s="1012"/>
      <c r="O26" s="1012"/>
      <c r="P26" s="1012"/>
      <c r="T26" s="72"/>
      <c r="U26" s="72"/>
    </row>
    <row r="27" spans="1:21" s="32" customFormat="1" ht="18" x14ac:dyDescent="0.25">
      <c r="A27" s="530" t="s">
        <v>1002</v>
      </c>
      <c r="B27" s="1012" t="s">
        <v>755</v>
      </c>
      <c r="C27" s="1012"/>
      <c r="D27" s="1012"/>
      <c r="E27" s="1012"/>
      <c r="F27" s="1012"/>
      <c r="G27" s="1012"/>
      <c r="H27" s="1012"/>
      <c r="I27" s="1012"/>
      <c r="J27" s="1012"/>
      <c r="K27" s="1012"/>
      <c r="L27" s="1012"/>
      <c r="M27" s="1012"/>
      <c r="N27" s="1012"/>
      <c r="O27" s="1012"/>
      <c r="P27" s="1012"/>
      <c r="T27" s="105"/>
      <c r="U27" s="105"/>
    </row>
    <row r="28" spans="1:21" s="32" customFormat="1" ht="18" x14ac:dyDescent="0.25">
      <c r="A28" s="530"/>
      <c r="B28" s="1012"/>
      <c r="C28" s="1012"/>
      <c r="D28" s="1012"/>
      <c r="E28" s="1012"/>
      <c r="F28" s="1012"/>
      <c r="G28" s="1012"/>
      <c r="H28" s="1012"/>
      <c r="I28" s="1012"/>
      <c r="J28" s="1012"/>
      <c r="K28" s="1012"/>
      <c r="L28" s="1012"/>
      <c r="M28" s="1012"/>
      <c r="N28" s="1012"/>
      <c r="O28" s="1012"/>
      <c r="P28" s="1012"/>
      <c r="T28" s="105"/>
      <c r="U28" s="105"/>
    </row>
    <row r="29" spans="1:21" s="32" customFormat="1" ht="18" x14ac:dyDescent="0.25">
      <c r="A29" s="530"/>
      <c r="B29" s="1012"/>
      <c r="C29" s="1012"/>
      <c r="D29" s="1012"/>
      <c r="E29" s="1012"/>
      <c r="F29" s="1012"/>
      <c r="G29" s="1012"/>
      <c r="H29" s="1012"/>
      <c r="I29" s="1012"/>
      <c r="J29" s="1012"/>
      <c r="K29" s="1012"/>
      <c r="L29" s="1012"/>
      <c r="M29" s="1012"/>
      <c r="N29" s="1012"/>
      <c r="O29" s="1012"/>
      <c r="P29" s="1012"/>
      <c r="T29" s="105"/>
      <c r="U29" s="105"/>
    </row>
    <row r="30" spans="1:21" s="32" customFormat="1" ht="18" x14ac:dyDescent="0.25">
      <c r="A30" s="530"/>
      <c r="B30" s="1012"/>
      <c r="C30" s="1012"/>
      <c r="D30" s="1012"/>
      <c r="E30" s="1012"/>
      <c r="F30" s="1012"/>
      <c r="G30" s="1012"/>
      <c r="H30" s="1012"/>
      <c r="I30" s="1012"/>
      <c r="J30" s="1012"/>
      <c r="K30" s="1012"/>
      <c r="L30" s="1012"/>
      <c r="M30" s="1012"/>
      <c r="N30" s="1012"/>
      <c r="O30" s="1012"/>
      <c r="P30" s="1012"/>
      <c r="T30" s="105"/>
      <c r="U30" s="105"/>
    </row>
    <row r="31" spans="1:21" s="32" customFormat="1" ht="18" x14ac:dyDescent="0.25">
      <c r="A31" s="530" t="s">
        <v>1003</v>
      </c>
      <c r="B31" s="1012" t="s">
        <v>756</v>
      </c>
      <c r="C31" s="1012"/>
      <c r="D31" s="1012"/>
      <c r="E31" s="1012"/>
      <c r="F31" s="1012"/>
      <c r="G31" s="1012"/>
      <c r="H31" s="1012"/>
      <c r="I31" s="1012"/>
      <c r="J31" s="1012"/>
      <c r="K31" s="1012"/>
      <c r="L31" s="1012"/>
      <c r="M31" s="1012"/>
      <c r="N31" s="1012"/>
      <c r="O31" s="1012"/>
      <c r="P31" s="1012"/>
      <c r="T31" s="105"/>
      <c r="U31" s="105"/>
    </row>
    <row r="32" spans="1:21" s="32" customFormat="1" ht="18" x14ac:dyDescent="0.25">
      <c r="A32" s="530"/>
      <c r="B32" s="1012"/>
      <c r="C32" s="1012"/>
      <c r="D32" s="1012"/>
      <c r="E32" s="1012"/>
      <c r="F32" s="1012"/>
      <c r="G32" s="1012"/>
      <c r="H32" s="1012"/>
      <c r="I32" s="1012"/>
      <c r="J32" s="1012"/>
      <c r="K32" s="1012"/>
      <c r="L32" s="1012"/>
      <c r="M32" s="1012"/>
      <c r="N32" s="1012"/>
      <c r="O32" s="1012"/>
      <c r="P32" s="1012"/>
      <c r="T32" s="105"/>
      <c r="U32" s="105"/>
    </row>
    <row r="33" spans="1:21" s="32" customFormat="1" ht="18" x14ac:dyDescent="0.25">
      <c r="A33" s="530"/>
      <c r="B33" s="1012"/>
      <c r="C33" s="1012"/>
      <c r="D33" s="1012"/>
      <c r="E33" s="1012"/>
      <c r="F33" s="1012"/>
      <c r="G33" s="1012"/>
      <c r="H33" s="1012"/>
      <c r="I33" s="1012"/>
      <c r="J33" s="1012"/>
      <c r="K33" s="1012"/>
      <c r="L33" s="1012"/>
      <c r="M33" s="1012"/>
      <c r="N33" s="1012"/>
      <c r="O33" s="1012"/>
      <c r="P33" s="1012"/>
      <c r="T33" s="105"/>
      <c r="U33" s="105"/>
    </row>
    <row r="34" spans="1:21" s="32" customFormat="1" ht="18" x14ac:dyDescent="0.25">
      <c r="A34" s="763" t="s">
        <v>1004</v>
      </c>
      <c r="B34" s="1000" t="s">
        <v>757</v>
      </c>
      <c r="C34" s="1000"/>
      <c r="D34" s="1000"/>
      <c r="E34" s="1000"/>
      <c r="F34" s="1000"/>
      <c r="G34" s="1000"/>
      <c r="H34" s="1000"/>
      <c r="I34" s="1000"/>
      <c r="J34" s="1000"/>
      <c r="K34" s="1000"/>
      <c r="L34" s="1000"/>
      <c r="M34" s="1000"/>
      <c r="N34" s="1000"/>
      <c r="O34" s="1000"/>
      <c r="P34" s="1000"/>
      <c r="T34" s="105"/>
      <c r="U34" s="105"/>
    </row>
    <row r="37" spans="1:21" x14ac:dyDescent="0.25">
      <c r="A37" s="957" t="s">
        <v>644</v>
      </c>
      <c r="B37" s="957"/>
      <c r="C37" s="957"/>
      <c r="D37" s="957"/>
      <c r="E37" s="957"/>
      <c r="F37" s="957"/>
      <c r="G37" s="957"/>
      <c r="H37" s="957"/>
      <c r="I37" s="957"/>
      <c r="J37" s="957"/>
      <c r="K37" s="957"/>
      <c r="L37" s="957"/>
      <c r="M37" s="957"/>
      <c r="N37" s="957"/>
      <c r="O37" s="957"/>
      <c r="P37" s="957"/>
    </row>
  </sheetData>
  <mergeCells count="16">
    <mergeCell ref="A37:P37"/>
    <mergeCell ref="A1:Q1"/>
    <mergeCell ref="A2:Q2"/>
    <mergeCell ref="A3:Q3"/>
    <mergeCell ref="L5:P5"/>
    <mergeCell ref="B4:P4"/>
    <mergeCell ref="B34:P34"/>
    <mergeCell ref="B27:P30"/>
    <mergeCell ref="B31:P33"/>
    <mergeCell ref="B14:P14"/>
    <mergeCell ref="B25:P26"/>
    <mergeCell ref="F7:H7"/>
    <mergeCell ref="F8:H8"/>
    <mergeCell ref="F9:H9"/>
    <mergeCell ref="F10:H10"/>
    <mergeCell ref="F11:H11"/>
  </mergeCells>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I48"/>
  <sheetViews>
    <sheetView rightToLeft="1" topLeftCell="A31" zoomScaleNormal="100" zoomScaleSheetLayoutView="106" workbookViewId="0">
      <selection activeCell="I47" sqref="I47"/>
    </sheetView>
  </sheetViews>
  <sheetFormatPr defaultColWidth="9" defaultRowHeight="18" x14ac:dyDescent="0.45"/>
  <cols>
    <col min="1" max="1" width="6.7109375" style="660" bestFit="1" customWidth="1"/>
    <col min="2" max="2" width="7.28515625" style="132" customWidth="1"/>
    <col min="3" max="3" width="16.28515625" style="132" customWidth="1"/>
    <col min="4" max="4" width="14.28515625" style="132" bestFit="1" customWidth="1"/>
    <col min="5" max="5" width="1.28515625" style="132" customWidth="1"/>
    <col min="6" max="6" width="21.140625" style="132" bestFit="1" customWidth="1"/>
    <col min="7" max="7" width="1.28515625" style="132" customWidth="1"/>
    <col min="8" max="8" width="12.140625" style="132" bestFit="1" customWidth="1"/>
    <col min="9" max="9" width="8.28515625" style="132" customWidth="1"/>
    <col min="10" max="16384" width="9" style="132"/>
  </cols>
  <sheetData>
    <row r="1" spans="1:9" ht="21" x14ac:dyDescent="0.55000000000000004">
      <c r="B1" s="1031" t="str">
        <f>'سر برگ صفحات'!A1</f>
        <v>شرکت صندوق پژوهش و فناوری غیر دولتی ....(سهامی خاص)</v>
      </c>
      <c r="C1" s="1031"/>
      <c r="D1" s="1031"/>
      <c r="E1" s="1031"/>
      <c r="F1" s="1031"/>
      <c r="G1" s="1031"/>
      <c r="H1" s="1031"/>
      <c r="I1" s="1031"/>
    </row>
    <row r="2" spans="1:9" ht="21" x14ac:dyDescent="0.55000000000000004">
      <c r="B2" s="1031" t="s">
        <v>621</v>
      </c>
      <c r="C2" s="1031"/>
      <c r="D2" s="1031"/>
      <c r="E2" s="1031"/>
      <c r="F2" s="1031"/>
      <c r="G2" s="1031"/>
      <c r="H2" s="1031"/>
      <c r="I2" s="1031"/>
    </row>
    <row r="3" spans="1:9" ht="21" x14ac:dyDescent="0.55000000000000004">
      <c r="B3" s="1031" t="str">
        <f>'سر برگ صفحات'!A3</f>
        <v>سال مالي منتهی به .. اسفند …</v>
      </c>
      <c r="C3" s="1031"/>
      <c r="D3" s="1031"/>
      <c r="E3" s="1031"/>
      <c r="F3" s="1031"/>
      <c r="G3" s="1031"/>
      <c r="H3" s="1031"/>
      <c r="I3" s="1031"/>
    </row>
    <row r="7" spans="1:9" s="466" customFormat="1" x14ac:dyDescent="0.45">
      <c r="A7" s="660" t="s">
        <v>1005</v>
      </c>
      <c r="B7" s="1030" t="s">
        <v>681</v>
      </c>
      <c r="C7" s="1030"/>
      <c r="D7" s="1030"/>
      <c r="E7" s="1030"/>
      <c r="F7" s="1030"/>
      <c r="G7" s="1030"/>
      <c r="H7" s="1030"/>
      <c r="I7" s="1030"/>
    </row>
    <row r="8" spans="1:9" s="466" customFormat="1" x14ac:dyDescent="0.45">
      <c r="A8" s="660"/>
      <c r="B8" s="1030"/>
      <c r="C8" s="1030"/>
      <c r="D8" s="1030"/>
      <c r="E8" s="1030"/>
      <c r="F8" s="1030"/>
      <c r="G8" s="1030"/>
      <c r="H8" s="1030"/>
      <c r="I8" s="1030"/>
    </row>
    <row r="9" spans="1:9" s="466" customFormat="1" x14ac:dyDescent="0.45">
      <c r="A9" s="660"/>
      <c r="B9" s="1030"/>
      <c r="C9" s="1030"/>
      <c r="D9" s="1030"/>
      <c r="E9" s="1030"/>
      <c r="F9" s="1030"/>
      <c r="G9" s="1030"/>
      <c r="H9" s="1030"/>
      <c r="I9" s="1030"/>
    </row>
    <row r="10" spans="1:9" ht="19.5" x14ac:dyDescent="0.5">
      <c r="B10" s="142"/>
    </row>
    <row r="11" spans="1:9" x14ac:dyDescent="0.45">
      <c r="E11" s="300"/>
      <c r="F11" s="298">
        <f>'سر برگ صفحات'!A12</f>
        <v>1399</v>
      </c>
      <c r="G11" s="300"/>
      <c r="H11" s="298">
        <f>'سر برگ صفحات'!A11</f>
        <v>1398</v>
      </c>
    </row>
    <row r="12" spans="1:9" x14ac:dyDescent="0.45">
      <c r="E12" s="300"/>
      <c r="F12" s="299" t="s">
        <v>68</v>
      </c>
      <c r="G12" s="300"/>
      <c r="H12" s="299" t="s">
        <v>68</v>
      </c>
    </row>
    <row r="13" spans="1:9" x14ac:dyDescent="0.45">
      <c r="C13" s="132" t="s">
        <v>522</v>
      </c>
      <c r="E13" s="168"/>
      <c r="F13" s="136" t="s">
        <v>403</v>
      </c>
      <c r="G13" s="168"/>
      <c r="H13" s="136" t="s">
        <v>403</v>
      </c>
    </row>
    <row r="14" spans="1:9" x14ac:dyDescent="0.45">
      <c r="C14" s="132" t="s">
        <v>521</v>
      </c>
      <c r="E14" s="168"/>
      <c r="F14" s="134" t="s">
        <v>464</v>
      </c>
      <c r="G14" s="168"/>
      <c r="H14" s="134" t="s">
        <v>464</v>
      </c>
    </row>
    <row r="15" spans="1:9" x14ac:dyDescent="0.45">
      <c r="C15" s="132" t="s">
        <v>520</v>
      </c>
      <c r="E15" s="168"/>
      <c r="F15" s="136">
        <f>SUM(F13:F14)</f>
        <v>0</v>
      </c>
      <c r="G15" s="168"/>
      <c r="H15" s="136">
        <f>SUM(H13:H14)</f>
        <v>0</v>
      </c>
    </row>
    <row r="16" spans="1:9" x14ac:dyDescent="0.45">
      <c r="C16" s="132" t="s">
        <v>519</v>
      </c>
      <c r="E16" s="168"/>
      <c r="F16" s="136" t="s">
        <v>403</v>
      </c>
      <c r="G16" s="168"/>
      <c r="H16" s="136" t="s">
        <v>403</v>
      </c>
    </row>
    <row r="17" spans="1:9" ht="18.75" thickBot="1" x14ac:dyDescent="0.5">
      <c r="C17" s="132" t="s">
        <v>221</v>
      </c>
      <c r="E17" s="168"/>
      <c r="F17" s="133">
        <f>SUM(F15:F16)</f>
        <v>0</v>
      </c>
      <c r="G17" s="168"/>
      <c r="H17" s="133">
        <f>SUM(H15:H16)</f>
        <v>0</v>
      </c>
    </row>
    <row r="18" spans="1:9" ht="18.75" thickTop="1" x14ac:dyDescent="0.45"/>
    <row r="20" spans="1:9" s="466" customFormat="1" x14ac:dyDescent="0.45">
      <c r="A20" s="660" t="s">
        <v>1006</v>
      </c>
      <c r="B20" s="1030" t="s">
        <v>682</v>
      </c>
      <c r="C20" s="1030"/>
      <c r="D20" s="1030"/>
      <c r="E20" s="1030"/>
      <c r="F20" s="1030"/>
      <c r="G20" s="1030"/>
      <c r="H20" s="1030"/>
      <c r="I20" s="1030"/>
    </row>
    <row r="21" spans="1:9" s="466" customFormat="1" x14ac:dyDescent="0.45">
      <c r="A21" s="660"/>
      <c r="B21" s="1030"/>
      <c r="C21" s="1030"/>
      <c r="D21" s="1030"/>
      <c r="E21" s="1030"/>
      <c r="F21" s="1030"/>
      <c r="G21" s="1030"/>
      <c r="H21" s="1030"/>
      <c r="I21" s="1030"/>
    </row>
    <row r="22" spans="1:9" s="466" customFormat="1" x14ac:dyDescent="0.45">
      <c r="A22" s="660"/>
      <c r="B22" s="1030"/>
      <c r="C22" s="1030"/>
      <c r="D22" s="1030"/>
      <c r="E22" s="1030"/>
      <c r="F22" s="1030"/>
      <c r="G22" s="1030"/>
      <c r="H22" s="1030"/>
      <c r="I22" s="1030"/>
    </row>
    <row r="23" spans="1:9" ht="21.6" customHeight="1" x14ac:dyDescent="0.45">
      <c r="A23" s="660" t="s">
        <v>1007</v>
      </c>
      <c r="B23" s="1030" t="s">
        <v>683</v>
      </c>
      <c r="C23" s="1030"/>
      <c r="D23" s="1030"/>
      <c r="E23" s="1030"/>
      <c r="F23" s="1030"/>
      <c r="G23" s="1030"/>
      <c r="H23" s="1030"/>
      <c r="I23" s="1030"/>
    </row>
    <row r="24" spans="1:9" x14ac:dyDescent="0.45">
      <c r="B24" s="1030"/>
      <c r="C24" s="1030"/>
      <c r="D24" s="1030"/>
      <c r="E24" s="1030"/>
      <c r="F24" s="1030"/>
      <c r="G24" s="1030"/>
      <c r="H24" s="1030"/>
      <c r="I24" s="1030"/>
    </row>
    <row r="25" spans="1:9" s="466" customFormat="1" x14ac:dyDescent="0.45">
      <c r="A25" s="660" t="s">
        <v>1008</v>
      </c>
      <c r="B25" s="1030" t="s">
        <v>684</v>
      </c>
      <c r="C25" s="1030"/>
      <c r="D25" s="1030"/>
      <c r="E25" s="1030"/>
      <c r="F25" s="1030"/>
      <c r="G25" s="1030"/>
      <c r="H25" s="1030"/>
      <c r="I25" s="1030"/>
    </row>
    <row r="26" spans="1:9" s="466" customFormat="1" x14ac:dyDescent="0.45">
      <c r="A26" s="660"/>
      <c r="B26" s="1030"/>
      <c r="C26" s="1030"/>
      <c r="D26" s="1030"/>
      <c r="E26" s="1030"/>
      <c r="F26" s="1030"/>
      <c r="G26" s="1030"/>
      <c r="H26" s="1030"/>
      <c r="I26" s="1030"/>
    </row>
    <row r="27" spans="1:9" s="466" customFormat="1" x14ac:dyDescent="0.45">
      <c r="A27" s="660"/>
      <c r="B27" s="1030"/>
      <c r="C27" s="1030"/>
      <c r="D27" s="1030"/>
      <c r="E27" s="1030"/>
      <c r="F27" s="1030"/>
      <c r="G27" s="1030"/>
      <c r="H27" s="1030"/>
      <c r="I27" s="1030"/>
    </row>
    <row r="28" spans="1:9" s="466" customFormat="1" x14ac:dyDescent="0.45">
      <c r="A28" s="660"/>
      <c r="B28" s="1030"/>
      <c r="C28" s="1030"/>
      <c r="D28" s="1030"/>
      <c r="E28" s="1030"/>
      <c r="F28" s="1030"/>
      <c r="G28" s="1030"/>
      <c r="H28" s="1030"/>
      <c r="I28" s="1030"/>
    </row>
    <row r="29" spans="1:9" ht="18" customHeight="1" x14ac:dyDescent="0.45">
      <c r="B29" s="1030" t="s">
        <v>518</v>
      </c>
      <c r="C29" s="1030"/>
      <c r="D29" s="1030"/>
      <c r="E29" s="1030"/>
      <c r="F29" s="1030"/>
      <c r="G29" s="1030"/>
      <c r="H29" s="1030"/>
      <c r="I29" s="1030"/>
    </row>
    <row r="30" spans="1:9" ht="14.25" customHeight="1" x14ac:dyDescent="0.45">
      <c r="B30" s="297"/>
      <c r="C30" s="297"/>
      <c r="D30" s="297"/>
      <c r="E30" s="297"/>
      <c r="F30" s="297"/>
      <c r="G30" s="297"/>
      <c r="H30" s="297"/>
      <c r="I30" s="297"/>
    </row>
    <row r="31" spans="1:9" s="470" customFormat="1" ht="15.75" x14ac:dyDescent="0.4">
      <c r="A31" s="661"/>
      <c r="D31" s="472" t="s">
        <v>517</v>
      </c>
      <c r="E31" s="471"/>
      <c r="F31" s="472" t="s">
        <v>516</v>
      </c>
      <c r="G31" s="471"/>
      <c r="H31" s="472" t="s">
        <v>515</v>
      </c>
    </row>
    <row r="32" spans="1:9" x14ac:dyDescent="0.45">
      <c r="D32" s="312" t="s">
        <v>514</v>
      </c>
      <c r="E32" s="300"/>
      <c r="F32" s="312" t="s">
        <v>514</v>
      </c>
      <c r="G32" s="300"/>
      <c r="H32" s="312" t="s">
        <v>514</v>
      </c>
    </row>
    <row r="33" spans="1:9" x14ac:dyDescent="0.45">
      <c r="D33" s="312" t="s">
        <v>514</v>
      </c>
      <c r="E33" s="168"/>
      <c r="F33" s="312" t="s">
        <v>514</v>
      </c>
      <c r="G33" s="168"/>
      <c r="H33" s="312" t="s">
        <v>514</v>
      </c>
    </row>
    <row r="34" spans="1:9" x14ac:dyDescent="0.45">
      <c r="D34" s="312" t="s">
        <v>514</v>
      </c>
      <c r="E34" s="168"/>
      <c r="F34" s="312" t="s">
        <v>514</v>
      </c>
      <c r="G34" s="168"/>
      <c r="H34" s="312" t="s">
        <v>514</v>
      </c>
    </row>
    <row r="35" spans="1:9" x14ac:dyDescent="0.45">
      <c r="C35" s="169"/>
      <c r="D35" s="169"/>
      <c r="E35" s="168"/>
      <c r="F35" s="168"/>
      <c r="G35" s="168"/>
      <c r="H35" s="168"/>
    </row>
    <row r="36" spans="1:9" x14ac:dyDescent="0.45">
      <c r="B36" s="1030" t="s">
        <v>758</v>
      </c>
      <c r="C36" s="1030"/>
      <c r="D36" s="1030"/>
      <c r="E36" s="1030"/>
      <c r="F36" s="1030"/>
      <c r="G36" s="1030"/>
      <c r="H36" s="1030"/>
      <c r="I36" s="1030"/>
    </row>
    <row r="37" spans="1:9" x14ac:dyDescent="0.45">
      <c r="B37" s="1030"/>
      <c r="C37" s="1030"/>
      <c r="D37" s="1030"/>
      <c r="E37" s="1030"/>
      <c r="F37" s="1030"/>
      <c r="G37" s="1030"/>
      <c r="H37" s="1030"/>
      <c r="I37" s="1030"/>
    </row>
    <row r="38" spans="1:9" x14ac:dyDescent="0.45">
      <c r="B38" s="1030"/>
      <c r="C38" s="1030"/>
      <c r="D38" s="1030"/>
      <c r="E38" s="1030"/>
      <c r="F38" s="1030"/>
      <c r="G38" s="1030"/>
      <c r="H38" s="1030"/>
      <c r="I38" s="1030"/>
    </row>
    <row r="39" spans="1:9" x14ac:dyDescent="0.45">
      <c r="C39" s="169"/>
      <c r="D39" s="169"/>
      <c r="E39" s="168"/>
      <c r="F39" s="168"/>
      <c r="G39" s="168"/>
      <c r="H39" s="168"/>
    </row>
    <row r="40" spans="1:9" ht="19.5" x14ac:dyDescent="0.5">
      <c r="A40" s="816" t="s">
        <v>1011</v>
      </c>
      <c r="B40" s="142" t="s">
        <v>1012</v>
      </c>
    </row>
    <row r="41" spans="1:9" x14ac:dyDescent="0.45">
      <c r="E41" s="806"/>
      <c r="F41" s="805">
        <v>1399</v>
      </c>
      <c r="G41" s="806"/>
      <c r="H41" s="805">
        <v>1398</v>
      </c>
    </row>
    <row r="42" spans="1:9" ht="18" customHeight="1" x14ac:dyDescent="0.45">
      <c r="E42" s="806"/>
      <c r="F42" s="807" t="s">
        <v>68</v>
      </c>
      <c r="G42" s="806"/>
      <c r="H42" s="807" t="s">
        <v>68</v>
      </c>
      <c r="I42" s="804"/>
    </row>
    <row r="43" spans="1:9" ht="18" customHeight="1" x14ac:dyDescent="0.45">
      <c r="E43" s="168"/>
      <c r="F43" s="168"/>
      <c r="G43" s="168"/>
      <c r="H43" s="168"/>
      <c r="I43" s="804"/>
    </row>
    <row r="44" spans="1:9" x14ac:dyDescent="0.45">
      <c r="E44" s="168"/>
      <c r="F44" s="168"/>
      <c r="G44" s="168"/>
      <c r="H44" s="168"/>
    </row>
    <row r="45" spans="1:9" x14ac:dyDescent="0.45">
      <c r="E45" s="168"/>
      <c r="F45" s="168"/>
      <c r="G45" s="168"/>
      <c r="H45" s="168"/>
    </row>
    <row r="46" spans="1:9" ht="19.5" x14ac:dyDescent="0.5">
      <c r="E46" s="168"/>
      <c r="F46" s="136"/>
      <c r="G46" s="168"/>
      <c r="H46" s="136"/>
      <c r="I46" s="815"/>
    </row>
    <row r="47" spans="1:9" ht="18.75" thickBot="1" x14ac:dyDescent="0.5">
      <c r="E47" s="168"/>
      <c r="F47" s="133">
        <f>SUM(F45:F46)</f>
        <v>0</v>
      </c>
      <c r="G47" s="168"/>
      <c r="H47" s="133">
        <f>SUM(H45:H46)</f>
        <v>0</v>
      </c>
    </row>
    <row r="48" spans="1:9" ht="18.75" thickTop="1" x14ac:dyDescent="0.45"/>
  </sheetData>
  <mergeCells count="9">
    <mergeCell ref="B36:I38"/>
    <mergeCell ref="B7:I9"/>
    <mergeCell ref="B29:I29"/>
    <mergeCell ref="B1:I1"/>
    <mergeCell ref="B2:I2"/>
    <mergeCell ref="B3:I3"/>
    <mergeCell ref="B20:I22"/>
    <mergeCell ref="B23:I24"/>
    <mergeCell ref="B25:I28"/>
  </mergeCells>
  <printOptions horizontalCentered="1"/>
  <pageMargins left="0.70866141732283472" right="0.70866141732283472" top="0.74803149606299213" bottom="0.74803149606299213" header="0.31496062992125984" footer="0.31496062992125984"/>
  <pageSetup paperSize="9" scale="90"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W28"/>
  <sheetViews>
    <sheetView rightToLeft="1" topLeftCell="A13" zoomScaleNormal="100" zoomScaleSheetLayoutView="100" workbookViewId="0">
      <selection activeCell="W12" sqref="W12"/>
    </sheetView>
  </sheetViews>
  <sheetFormatPr defaultColWidth="9" defaultRowHeight="15.75" x14ac:dyDescent="0.25"/>
  <cols>
    <col min="1" max="1" width="7.28515625" style="57" bestFit="1" customWidth="1"/>
    <col min="2" max="2" width="4.140625" style="35" customWidth="1"/>
    <col min="3" max="3" width="0.7109375" style="35" customWidth="1"/>
    <col min="4" max="4" width="21.7109375" style="35" customWidth="1"/>
    <col min="5" max="5" width="0.7109375" style="35" customWidth="1"/>
    <col min="6" max="6" width="7.7109375" style="35" customWidth="1"/>
    <col min="7" max="7" width="0.7109375" style="35" customWidth="1"/>
    <col min="8" max="8" width="7.7109375" style="35" customWidth="1"/>
    <col min="9" max="9" width="0.7109375" style="35" customWidth="1"/>
    <col min="10" max="10" width="7.7109375" style="35" customWidth="1"/>
    <col min="11" max="11" width="0.7109375" style="35" customWidth="1"/>
    <col min="12" max="12" width="7.7109375" style="35" customWidth="1"/>
    <col min="13" max="13" width="0.7109375" style="35" customWidth="1"/>
    <col min="14" max="14" width="7.7109375" style="35" customWidth="1"/>
    <col min="15" max="15" width="0.7109375" style="35" customWidth="1"/>
    <col min="16" max="16" width="7.7109375" style="35" customWidth="1"/>
    <col min="17" max="17" width="0.7109375" style="35" customWidth="1"/>
    <col min="18" max="18" width="11.28515625" style="35" customWidth="1"/>
    <col min="19" max="19" width="1.85546875" style="35" customWidth="1"/>
    <col min="20" max="21" width="11.28515625" style="34" customWidth="1"/>
    <col min="22" max="22" width="2.28515625" style="35" customWidth="1"/>
    <col min="23" max="23" width="11.28515625" style="35" customWidth="1"/>
    <col min="24" max="24" width="5" style="35" customWidth="1"/>
    <col min="25" max="25" width="10.28515625" style="35" bestFit="1" customWidth="1"/>
    <col min="26" max="28" width="9" style="35"/>
    <col min="29" max="29" width="10.28515625" style="35" bestFit="1" customWidth="1"/>
    <col min="30" max="16384" width="9" style="35"/>
  </cols>
  <sheetData>
    <row r="1" spans="1:23" s="5" customFormat="1" ht="21" x14ac:dyDescent="0.4">
      <c r="A1" s="941" t="str">
        <f>'سر برگ صفحات'!A1</f>
        <v>شرکت صندوق پژوهش و فناوری غیر دولتی ....(سهامی خاص)</v>
      </c>
      <c r="B1" s="941"/>
      <c r="C1" s="941"/>
      <c r="D1" s="941"/>
      <c r="E1" s="941"/>
      <c r="F1" s="941"/>
      <c r="G1" s="941"/>
      <c r="H1" s="941"/>
      <c r="I1" s="941"/>
      <c r="J1" s="941"/>
      <c r="K1" s="941"/>
      <c r="L1" s="941"/>
      <c r="M1" s="941"/>
      <c r="N1" s="941"/>
      <c r="O1" s="941"/>
      <c r="P1" s="941"/>
      <c r="Q1" s="941"/>
      <c r="R1" s="27"/>
      <c r="S1" s="27"/>
      <c r="T1" s="28"/>
      <c r="U1" s="28"/>
      <c r="V1" s="27"/>
      <c r="W1" s="27"/>
    </row>
    <row r="2" spans="1:23" s="5" customFormat="1" ht="21" x14ac:dyDescent="0.4">
      <c r="A2" s="942" t="str">
        <f>'سر برگ صفحات'!A14</f>
        <v>يادداشتهاي توضيحي صورت هاي مالي</v>
      </c>
      <c r="B2" s="942"/>
      <c r="C2" s="942"/>
      <c r="D2" s="942"/>
      <c r="E2" s="942"/>
      <c r="F2" s="942"/>
      <c r="G2" s="942"/>
      <c r="H2" s="942"/>
      <c r="I2" s="942"/>
      <c r="J2" s="942"/>
      <c r="K2" s="942"/>
      <c r="L2" s="942"/>
      <c r="M2" s="942"/>
      <c r="N2" s="942"/>
      <c r="O2" s="942"/>
      <c r="P2" s="942"/>
      <c r="Q2" s="942"/>
      <c r="R2" s="27"/>
      <c r="S2" s="27"/>
      <c r="T2" s="28"/>
      <c r="U2" s="28"/>
      <c r="V2" s="27"/>
      <c r="W2" s="27"/>
    </row>
    <row r="3" spans="1:23" s="5" customFormat="1" ht="21" x14ac:dyDescent="0.4">
      <c r="A3" s="942" t="str">
        <f>'سر برگ صفحات'!A3</f>
        <v>سال مالي منتهی به .. اسفند …</v>
      </c>
      <c r="B3" s="942"/>
      <c r="C3" s="942"/>
      <c r="D3" s="942"/>
      <c r="E3" s="942"/>
      <c r="F3" s="942"/>
      <c r="G3" s="942"/>
      <c r="H3" s="942"/>
      <c r="I3" s="942"/>
      <c r="J3" s="942"/>
      <c r="K3" s="942"/>
      <c r="L3" s="942"/>
      <c r="M3" s="942"/>
      <c r="N3" s="942"/>
      <c r="O3" s="942"/>
      <c r="P3" s="942"/>
      <c r="Q3" s="942"/>
      <c r="R3" s="27"/>
      <c r="S3" s="27"/>
      <c r="T3" s="28"/>
      <c r="U3" s="28"/>
      <c r="V3" s="27"/>
      <c r="W3" s="27"/>
    </row>
    <row r="4" spans="1:23" s="71" customFormat="1" ht="21" x14ac:dyDescent="0.25">
      <c r="A4" s="70" t="s">
        <v>302</v>
      </c>
      <c r="B4" s="109" t="s">
        <v>930</v>
      </c>
      <c r="D4" s="35"/>
      <c r="T4" s="72"/>
      <c r="U4" s="72"/>
    </row>
    <row r="5" spans="1:23" ht="19.5" x14ac:dyDescent="0.25">
      <c r="D5" s="26"/>
      <c r="F5" s="950">
        <f>'سر برگ صفحات'!A12</f>
        <v>1399</v>
      </c>
      <c r="G5" s="950"/>
      <c r="H5" s="950"/>
      <c r="I5" s="950"/>
      <c r="J5" s="950"/>
      <c r="K5" s="60"/>
      <c r="L5" s="950">
        <f>'سر برگ صفحات'!A11</f>
        <v>1398</v>
      </c>
      <c r="M5" s="950"/>
      <c r="N5" s="950"/>
      <c r="O5" s="950"/>
      <c r="P5" s="950"/>
    </row>
    <row r="6" spans="1:23" s="526" customFormat="1" x14ac:dyDescent="0.25">
      <c r="A6" s="547"/>
      <c r="D6" s="787"/>
      <c r="F6" s="437" t="s">
        <v>323</v>
      </c>
      <c r="H6" s="437" t="s">
        <v>324</v>
      </c>
      <c r="I6" s="526" t="s">
        <v>149</v>
      </c>
      <c r="J6" s="437" t="s">
        <v>149</v>
      </c>
      <c r="L6" s="437" t="s">
        <v>323</v>
      </c>
      <c r="N6" s="437" t="s">
        <v>324</v>
      </c>
      <c r="O6" s="526" t="s">
        <v>149</v>
      </c>
      <c r="P6" s="437" t="s">
        <v>149</v>
      </c>
      <c r="T6" s="527"/>
      <c r="U6" s="527"/>
    </row>
    <row r="7" spans="1:23" ht="19.5" x14ac:dyDescent="0.25">
      <c r="B7" s="87"/>
      <c r="D7" s="26" t="s">
        <v>932</v>
      </c>
    </row>
    <row r="8" spans="1:23" ht="19.5" x14ac:dyDescent="0.25">
      <c r="B8" s="87"/>
      <c r="D8" s="26" t="s">
        <v>902</v>
      </c>
      <c r="F8" s="32"/>
      <c r="G8" s="32"/>
      <c r="H8" s="32"/>
      <c r="J8" s="32">
        <f>SUM(F8:H8)</f>
        <v>0</v>
      </c>
      <c r="K8" s="32"/>
      <c r="L8" s="32"/>
      <c r="M8" s="32"/>
      <c r="N8" s="32"/>
      <c r="O8" s="32"/>
      <c r="P8" s="32">
        <f>SUM(L8:N8)</f>
        <v>0</v>
      </c>
    </row>
    <row r="9" spans="1:23" ht="19.5" x14ac:dyDescent="0.25">
      <c r="B9" s="87"/>
      <c r="D9" s="535" t="s">
        <v>319</v>
      </c>
      <c r="F9" s="32"/>
      <c r="G9" s="32"/>
      <c r="H9" s="32"/>
      <c r="J9" s="32">
        <f>SUM(F9:H9)</f>
        <v>0</v>
      </c>
      <c r="K9" s="32"/>
      <c r="L9" s="32"/>
      <c r="M9" s="32"/>
      <c r="N9" s="32"/>
      <c r="O9" s="32"/>
      <c r="P9" s="32">
        <f>SUM(L9:N9)</f>
        <v>0</v>
      </c>
    </row>
    <row r="10" spans="1:23" ht="19.5" x14ac:dyDescent="0.25">
      <c r="B10" s="87"/>
      <c r="D10" s="26"/>
      <c r="F10" s="32"/>
      <c r="G10" s="32"/>
      <c r="H10" s="32"/>
      <c r="J10" s="32">
        <f>SUM(F10:H10)</f>
        <v>0</v>
      </c>
      <c r="K10" s="32"/>
      <c r="L10" s="32"/>
      <c r="M10" s="32"/>
      <c r="N10" s="32"/>
      <c r="O10" s="32"/>
      <c r="P10" s="32">
        <f>SUM(L10:N10)</f>
        <v>0</v>
      </c>
    </row>
    <row r="11" spans="1:23" ht="19.5" x14ac:dyDescent="0.25">
      <c r="B11" s="87"/>
      <c r="F11" s="32"/>
      <c r="G11" s="32"/>
      <c r="H11" s="32"/>
      <c r="J11" s="32">
        <f>SUM(F11:H11)</f>
        <v>0</v>
      </c>
      <c r="K11" s="32"/>
      <c r="L11" s="32"/>
      <c r="M11" s="32"/>
      <c r="N11" s="32"/>
      <c r="O11" s="32"/>
      <c r="P11" s="32">
        <f>SUM(L11:N11)</f>
        <v>0</v>
      </c>
    </row>
    <row r="12" spans="1:23" ht="18.75" thickBot="1" x14ac:dyDescent="0.3">
      <c r="B12" s="32"/>
      <c r="D12" s="26"/>
      <c r="F12" s="120">
        <f>SUM(F7:F11)</f>
        <v>0</v>
      </c>
      <c r="G12" s="32"/>
      <c r="H12" s="120">
        <f>SUM(H7:H11)</f>
        <v>0</v>
      </c>
      <c r="J12" s="120">
        <f>SUM(J7:J11)</f>
        <v>0</v>
      </c>
      <c r="K12" s="32"/>
      <c r="L12" s="120">
        <f>SUM(L7:L11)</f>
        <v>0</v>
      </c>
      <c r="M12" s="32"/>
      <c r="N12" s="120">
        <f>SUM(N7:N11)</f>
        <v>0</v>
      </c>
      <c r="O12" s="32"/>
      <c r="P12" s="120">
        <f>SUM(P7:P11)</f>
        <v>0</v>
      </c>
    </row>
    <row r="13" spans="1:23" ht="18.75" thickTop="1" x14ac:dyDescent="0.25">
      <c r="B13" s="32"/>
      <c r="D13" s="26"/>
      <c r="F13" s="104"/>
      <c r="G13" s="32"/>
      <c r="H13" s="116"/>
      <c r="J13" s="104"/>
      <c r="K13" s="32"/>
      <c r="L13" s="116"/>
      <c r="M13" s="32"/>
      <c r="N13" s="116"/>
      <c r="O13" s="32"/>
      <c r="P13" s="116"/>
    </row>
    <row r="14" spans="1:23" s="32" customFormat="1" ht="19.5" x14ac:dyDescent="0.25">
      <c r="A14" s="58" t="s">
        <v>1009</v>
      </c>
      <c r="B14" s="940" t="s">
        <v>931</v>
      </c>
      <c r="C14" s="940"/>
      <c r="D14" s="940"/>
      <c r="E14" s="940"/>
      <c r="F14" s="940"/>
      <c r="G14" s="940"/>
      <c r="H14" s="940"/>
      <c r="I14" s="940"/>
      <c r="J14" s="940"/>
      <c r="K14" s="940"/>
      <c r="L14" s="940"/>
      <c r="M14" s="940"/>
      <c r="N14" s="940"/>
      <c r="O14" s="940"/>
      <c r="P14" s="940"/>
      <c r="T14" s="105"/>
      <c r="U14" s="105"/>
    </row>
    <row r="15" spans="1:23" s="32" customFormat="1" ht="19.5" x14ac:dyDescent="0.25">
      <c r="A15" s="58" t="s">
        <v>1010</v>
      </c>
      <c r="B15" s="940" t="s">
        <v>933</v>
      </c>
      <c r="C15" s="940"/>
      <c r="D15" s="940"/>
      <c r="E15" s="940"/>
      <c r="F15" s="940"/>
      <c r="G15" s="940"/>
      <c r="H15" s="940"/>
      <c r="I15" s="940"/>
      <c r="J15" s="940"/>
      <c r="K15" s="940"/>
      <c r="L15" s="940"/>
      <c r="M15" s="940"/>
      <c r="N15" s="940"/>
      <c r="O15" s="940"/>
      <c r="P15" s="940"/>
      <c r="T15" s="105"/>
      <c r="U15" s="105"/>
    </row>
    <row r="16" spans="1:23" ht="19.5" customHeight="1" x14ac:dyDescent="0.25">
      <c r="D16" s="26"/>
      <c r="I16" s="795"/>
      <c r="J16" s="950">
        <f>'سر برگ صفحات'!A12</f>
        <v>1399</v>
      </c>
      <c r="K16" s="950"/>
      <c r="L16" s="950"/>
      <c r="M16" s="60">
        <f>'سر برگ صفحات'!A11</f>
        <v>1398</v>
      </c>
      <c r="N16" s="950">
        <v>1397</v>
      </c>
      <c r="O16" s="950"/>
      <c r="P16" s="950"/>
    </row>
    <row r="17" spans="1:17" s="526" customFormat="1" ht="15" x14ac:dyDescent="0.25">
      <c r="A17" s="547"/>
      <c r="D17" s="438"/>
      <c r="J17" s="437" t="s">
        <v>305</v>
      </c>
      <c r="L17" s="437" t="s">
        <v>149</v>
      </c>
      <c r="N17" s="437" t="s">
        <v>305</v>
      </c>
      <c r="P17" s="437" t="s">
        <v>149</v>
      </c>
    </row>
    <row r="18" spans="1:17" s="32" customFormat="1" ht="19.5" x14ac:dyDescent="0.25">
      <c r="A18" s="122" t="s">
        <v>335</v>
      </c>
      <c r="B18" s="87"/>
      <c r="D18" s="26" t="s">
        <v>1029</v>
      </c>
      <c r="L18" s="32">
        <f>SUM(J18:K18)</f>
        <v>0</v>
      </c>
    </row>
    <row r="19" spans="1:17" s="32" customFormat="1" ht="19.5" x14ac:dyDescent="0.25">
      <c r="A19" s="122"/>
      <c r="B19" s="87"/>
      <c r="D19" s="26"/>
      <c r="L19" s="32">
        <f>SUM(J19:K19)</f>
        <v>0</v>
      </c>
    </row>
    <row r="20" spans="1:17" s="32" customFormat="1" ht="19.5" x14ac:dyDescent="0.25">
      <c r="A20" s="122"/>
      <c r="B20" s="87"/>
      <c r="D20" s="26"/>
      <c r="L20" s="32">
        <f>SUM(J20:K20)</f>
        <v>0</v>
      </c>
    </row>
    <row r="21" spans="1:17" s="32" customFormat="1" ht="18" x14ac:dyDescent="0.25">
      <c r="A21" s="122" t="s">
        <v>934</v>
      </c>
      <c r="D21" s="26"/>
      <c r="I21" s="104"/>
      <c r="J21" s="127">
        <f>SUM(J18:J20)</f>
        <v>0</v>
      </c>
      <c r="K21" s="104"/>
      <c r="L21" s="127">
        <f>SUM(L18:L20)</f>
        <v>0</v>
      </c>
      <c r="N21" s="127">
        <f>SUM(N18:N20)</f>
        <v>0</v>
      </c>
      <c r="P21" s="127">
        <f>SUM(P18:P20)</f>
        <v>0</v>
      </c>
    </row>
    <row r="22" spans="1:17" s="32" customFormat="1" ht="19.5" x14ac:dyDescent="0.25">
      <c r="A22" s="122"/>
      <c r="B22" s="87"/>
      <c r="D22" s="26" t="s">
        <v>332</v>
      </c>
      <c r="I22" s="104"/>
      <c r="J22" s="104"/>
      <c r="K22" s="104"/>
      <c r="L22" s="104">
        <f>'17-1'!K11</f>
        <v>0</v>
      </c>
      <c r="N22" s="104"/>
      <c r="P22" s="104">
        <f>'17-1'!M11</f>
        <v>0</v>
      </c>
    </row>
    <row r="23" spans="1:17" s="32" customFormat="1" ht="18" x14ac:dyDescent="0.25">
      <c r="A23" s="122"/>
      <c r="D23" s="35" t="s">
        <v>333</v>
      </c>
      <c r="I23" s="104"/>
      <c r="J23" s="104"/>
      <c r="K23" s="104"/>
      <c r="L23" s="104">
        <f>SUM(J23:K23)</f>
        <v>0</v>
      </c>
      <c r="N23" s="104"/>
      <c r="P23" s="104"/>
    </row>
    <row r="24" spans="1:17" s="32" customFormat="1" ht="19.5" x14ac:dyDescent="0.25">
      <c r="A24" s="122"/>
      <c r="B24" s="87"/>
      <c r="D24" s="35" t="s">
        <v>334</v>
      </c>
      <c r="I24" s="104"/>
      <c r="J24" s="118"/>
      <c r="K24" s="104"/>
      <c r="L24" s="118">
        <f>SUM(J24:K24)</f>
        <v>0</v>
      </c>
      <c r="N24" s="118"/>
      <c r="P24" s="118"/>
    </row>
    <row r="25" spans="1:17" s="32" customFormat="1" ht="19.5" x14ac:dyDescent="0.25">
      <c r="A25" s="122"/>
      <c r="B25" s="87"/>
      <c r="D25" s="35"/>
      <c r="F25" s="104"/>
      <c r="G25" s="104"/>
      <c r="H25" s="104"/>
      <c r="I25" s="104"/>
      <c r="J25" s="331"/>
      <c r="L25" s="331"/>
      <c r="N25" s="104">
        <f>SUM(N21:N24)</f>
        <v>0</v>
      </c>
      <c r="P25" s="104">
        <f>SUM(P21:P24)</f>
        <v>0</v>
      </c>
    </row>
    <row r="26" spans="1:17" ht="18" x14ac:dyDescent="0.25">
      <c r="F26" s="104"/>
      <c r="G26" s="26"/>
      <c r="H26" s="104"/>
      <c r="J26" s="104"/>
      <c r="K26" s="26"/>
      <c r="L26" s="104"/>
      <c r="N26" s="127"/>
      <c r="P26" s="127"/>
    </row>
    <row r="27" spans="1:17" x14ac:dyDescent="0.25">
      <c r="F27" s="26"/>
      <c r="G27" s="26"/>
      <c r="H27" s="26"/>
      <c r="I27" s="26"/>
      <c r="J27" s="26"/>
      <c r="K27" s="26"/>
      <c r="L27" s="26"/>
      <c r="M27" s="26"/>
      <c r="N27" s="26"/>
      <c r="O27" s="26"/>
      <c r="P27" s="26"/>
    </row>
    <row r="28" spans="1:17" x14ac:dyDescent="0.25">
      <c r="A28" s="957" t="s">
        <v>642</v>
      </c>
      <c r="B28" s="957"/>
      <c r="C28" s="957"/>
      <c r="D28" s="957"/>
      <c r="E28" s="957"/>
      <c r="F28" s="957"/>
      <c r="G28" s="957"/>
      <c r="H28" s="957"/>
      <c r="I28" s="957"/>
      <c r="J28" s="957"/>
      <c r="K28" s="957"/>
      <c r="L28" s="957"/>
      <c r="M28" s="957"/>
      <c r="N28" s="957"/>
      <c r="O28" s="957"/>
      <c r="P28" s="957"/>
      <c r="Q28" s="957"/>
    </row>
  </sheetData>
  <mergeCells count="10">
    <mergeCell ref="A28:Q28"/>
    <mergeCell ref="N16:P16"/>
    <mergeCell ref="J16:L16"/>
    <mergeCell ref="B15:P15"/>
    <mergeCell ref="A1:Q1"/>
    <mergeCell ref="A2:Q2"/>
    <mergeCell ref="A3:Q3"/>
    <mergeCell ref="F5:J5"/>
    <mergeCell ref="L5:P5"/>
    <mergeCell ref="B14:P14"/>
  </mergeCells>
  <pageMargins left="0.39370078740157483" right="1.22" top="0.39370078740157483" bottom="0.39370078740157483" header="0.31496062992125984" footer="0.31496062992125984"/>
  <pageSetup scale="9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V41"/>
  <sheetViews>
    <sheetView rightToLeft="1" zoomScaleNormal="100" zoomScaleSheetLayoutView="99" workbookViewId="0">
      <selection activeCell="B29" sqref="B29"/>
    </sheetView>
  </sheetViews>
  <sheetFormatPr defaultColWidth="9" defaultRowHeight="15.75" x14ac:dyDescent="0.25"/>
  <cols>
    <col min="1" max="1" width="5.7109375" style="656" bestFit="1" customWidth="1"/>
    <col min="2" max="2" width="7.28515625" style="150" customWidth="1"/>
    <col min="3" max="3" width="7.7109375" style="150" customWidth="1"/>
    <col min="4" max="4" width="1.140625" style="150" customWidth="1"/>
    <col min="5" max="5" width="7" style="150" customWidth="1"/>
    <col min="6" max="6" width="1.140625" style="150" customWidth="1"/>
    <col min="7" max="7" width="10.85546875" style="150" customWidth="1"/>
    <col min="8" max="8" width="1.140625" style="150" customWidth="1"/>
    <col min="9" max="9" width="11.28515625" style="150" customWidth="1"/>
    <col min="10" max="10" width="1.140625" style="150" customWidth="1"/>
    <col min="11" max="11" width="11.28515625" style="150" customWidth="1"/>
    <col min="12" max="12" width="1.140625" style="150" customWidth="1"/>
    <col min="13" max="13" width="7.7109375" style="150" customWidth="1"/>
    <col min="14" max="14" width="1.140625" style="150" customWidth="1"/>
    <col min="15" max="15" width="7.7109375" style="150" customWidth="1"/>
    <col min="16" max="16" width="1.140625" style="150" customWidth="1"/>
    <col min="17" max="17" width="7.7109375" style="150" customWidth="1"/>
    <col min="18" max="18" width="1.140625" style="150" customWidth="1"/>
    <col min="19" max="19" width="7.7109375" style="150" customWidth="1"/>
    <col min="20" max="20" width="11.140625" style="150" customWidth="1"/>
    <col min="21" max="16384" width="9" style="150"/>
  </cols>
  <sheetData>
    <row r="1" spans="1:20" s="642" customFormat="1" x14ac:dyDescent="0.4">
      <c r="A1" s="1032" t="str">
        <f>'سر برگ صفحات'!A1</f>
        <v>شرکت صندوق پژوهش و فناوری غیر دولتی ....(سهامی خاص)</v>
      </c>
      <c r="B1" s="1032"/>
      <c r="C1" s="1032"/>
      <c r="D1" s="1032"/>
      <c r="E1" s="1032"/>
      <c r="F1" s="1032"/>
      <c r="G1" s="1032"/>
      <c r="H1" s="1032"/>
      <c r="I1" s="1032"/>
      <c r="J1" s="1032"/>
      <c r="K1" s="1032"/>
      <c r="L1" s="1032"/>
      <c r="M1" s="1032"/>
      <c r="N1" s="1032"/>
      <c r="O1" s="1032"/>
      <c r="P1" s="1032"/>
      <c r="Q1" s="1032"/>
      <c r="R1" s="1032"/>
      <c r="S1" s="1032"/>
      <c r="T1" s="1032"/>
    </row>
    <row r="2" spans="1:20" s="642" customFormat="1" ht="18" customHeight="1" x14ac:dyDescent="0.4">
      <c r="A2" s="1033" t="str">
        <f>'سر برگ صفحات'!A14</f>
        <v>يادداشتهاي توضيحي صورت هاي مالي</v>
      </c>
      <c r="B2" s="1033"/>
      <c r="C2" s="1033"/>
      <c r="D2" s="1033"/>
      <c r="E2" s="1033"/>
      <c r="F2" s="1033"/>
      <c r="G2" s="1033"/>
      <c r="H2" s="1033"/>
      <c r="I2" s="1033"/>
      <c r="J2" s="1033"/>
      <c r="K2" s="1033"/>
      <c r="L2" s="1033"/>
      <c r="M2" s="1033"/>
      <c r="N2" s="1033"/>
      <c r="O2" s="1033"/>
      <c r="P2" s="1033"/>
      <c r="Q2" s="1033"/>
      <c r="R2" s="1033"/>
      <c r="S2" s="1033"/>
      <c r="T2" s="1033"/>
    </row>
    <row r="3" spans="1:20" s="642" customFormat="1" x14ac:dyDescent="0.4">
      <c r="A3" s="1032" t="str">
        <f>'سر برگ صفحات'!A3</f>
        <v>سال مالي منتهی به .. اسفند …</v>
      </c>
      <c r="B3" s="1032"/>
      <c r="C3" s="1032"/>
      <c r="D3" s="1032"/>
      <c r="E3" s="1032"/>
      <c r="F3" s="1032"/>
      <c r="G3" s="1032"/>
      <c r="H3" s="1032"/>
      <c r="I3" s="1032"/>
      <c r="J3" s="1032"/>
      <c r="K3" s="1032"/>
      <c r="L3" s="1032"/>
      <c r="M3" s="1032"/>
      <c r="N3" s="1032"/>
      <c r="O3" s="1032"/>
      <c r="P3" s="1032"/>
      <c r="Q3" s="1032"/>
      <c r="R3" s="1032"/>
      <c r="S3" s="1032"/>
      <c r="T3" s="1032"/>
    </row>
    <row r="5" spans="1:20" x14ac:dyDescent="0.25">
      <c r="C5" s="644"/>
      <c r="D5" s="644"/>
      <c r="E5" s="644"/>
      <c r="F5" s="644"/>
      <c r="G5" s="644"/>
      <c r="H5" s="644"/>
      <c r="I5" s="644"/>
      <c r="J5" s="644"/>
      <c r="K5" s="644"/>
      <c r="L5" s="644"/>
      <c r="M5" s="644"/>
      <c r="N5" s="644"/>
      <c r="O5" s="644"/>
      <c r="P5" s="644"/>
      <c r="Q5" s="644"/>
      <c r="R5" s="644"/>
      <c r="S5" s="644"/>
      <c r="T5" s="153"/>
    </row>
    <row r="6" spans="1:20" x14ac:dyDescent="0.25">
      <c r="C6" s="645"/>
      <c r="D6" s="645"/>
      <c r="E6" s="645"/>
      <c r="F6" s="645"/>
      <c r="G6" s="645"/>
      <c r="H6" s="645"/>
      <c r="I6" s="645"/>
      <c r="J6" s="645"/>
      <c r="K6" s="645"/>
      <c r="L6" s="645"/>
      <c r="M6" s="644"/>
      <c r="N6" s="645"/>
      <c r="O6" s="644"/>
      <c r="P6" s="644"/>
      <c r="Q6" s="645"/>
      <c r="R6" s="644"/>
      <c r="S6" s="645"/>
    </row>
    <row r="7" spans="1:20" x14ac:dyDescent="0.25">
      <c r="P7" s="644"/>
      <c r="Q7" s="644"/>
      <c r="R7" s="644"/>
      <c r="S7" s="644"/>
    </row>
    <row r="8" spans="1:20" ht="19.5" x14ac:dyDescent="0.25">
      <c r="A8" s="662" t="s">
        <v>1013</v>
      </c>
      <c r="B8" s="1042" t="s">
        <v>37</v>
      </c>
      <c r="C8" s="1042"/>
      <c r="Q8" s="1039" t="s">
        <v>216</v>
      </c>
      <c r="R8" s="1039"/>
      <c r="S8" s="1039"/>
    </row>
    <row r="9" spans="1:20" x14ac:dyDescent="0.25">
      <c r="B9" s="643"/>
      <c r="I9" s="1038" t="s">
        <v>419</v>
      </c>
      <c r="J9" s="1038"/>
      <c r="K9" s="1038"/>
      <c r="L9" s="1038"/>
      <c r="M9" s="1038"/>
      <c r="N9" s="1038"/>
      <c r="O9" s="1038"/>
      <c r="P9" s="1038"/>
      <c r="Q9" s="1038"/>
      <c r="R9" s="1038"/>
      <c r="S9" s="1038"/>
    </row>
    <row r="10" spans="1:20" x14ac:dyDescent="0.25">
      <c r="I10" s="1037">
        <f>'سر برگ صفحات'!A12</f>
        <v>1399</v>
      </c>
      <c r="J10" s="1037"/>
      <c r="K10" s="1037"/>
      <c r="L10" s="1037"/>
      <c r="M10" s="1037"/>
      <c r="N10" s="1037"/>
      <c r="O10" s="1037"/>
      <c r="P10" s="1037"/>
      <c r="Q10" s="1037"/>
      <c r="R10" s="651"/>
      <c r="S10" s="652">
        <f>'سر برگ صفحات'!A11</f>
        <v>1398</v>
      </c>
    </row>
    <row r="11" spans="1:20" s="475" customFormat="1" ht="45" x14ac:dyDescent="0.25">
      <c r="A11" s="657"/>
      <c r="C11" s="463" t="s">
        <v>418</v>
      </c>
      <c r="D11" s="476"/>
      <c r="E11" s="463" t="s">
        <v>417</v>
      </c>
      <c r="F11" s="476"/>
      <c r="G11" s="463" t="s">
        <v>416</v>
      </c>
      <c r="H11" s="476"/>
      <c r="I11" s="463" t="s">
        <v>415</v>
      </c>
      <c r="J11" s="476"/>
      <c r="K11" s="463" t="s">
        <v>414</v>
      </c>
      <c r="L11" s="476"/>
      <c r="M11" s="463" t="s">
        <v>413</v>
      </c>
      <c r="N11" s="476"/>
      <c r="O11" s="463" t="s">
        <v>412</v>
      </c>
      <c r="P11" s="464"/>
      <c r="Q11" s="463" t="s">
        <v>411</v>
      </c>
      <c r="R11" s="464"/>
      <c r="S11" s="463" t="s">
        <v>37</v>
      </c>
      <c r="T11" s="476"/>
    </row>
    <row r="12" spans="1:20" x14ac:dyDescent="0.25">
      <c r="C12" s="653">
        <f>'سر برگ صفحات'!A10</f>
        <v>1396</v>
      </c>
      <c r="D12" s="645"/>
      <c r="E12" s="645" t="s">
        <v>409</v>
      </c>
      <c r="F12" s="645"/>
      <c r="G12" s="645" t="s">
        <v>409</v>
      </c>
      <c r="H12" s="645"/>
      <c r="I12" s="645" t="s">
        <v>409</v>
      </c>
      <c r="J12" s="645"/>
      <c r="K12" s="645" t="s">
        <v>409</v>
      </c>
      <c r="L12" s="645"/>
      <c r="M12" s="644" t="s">
        <v>410</v>
      </c>
      <c r="N12" s="645"/>
      <c r="O12" s="645" t="s">
        <v>409</v>
      </c>
      <c r="P12" s="644"/>
      <c r="Q12" s="645" t="s">
        <v>409</v>
      </c>
      <c r="R12" s="644"/>
      <c r="S12" s="645" t="s">
        <v>409</v>
      </c>
    </row>
    <row r="13" spans="1:20" x14ac:dyDescent="0.25">
      <c r="C13" s="653">
        <f>'سر برگ صفحات'!A11</f>
        <v>1398</v>
      </c>
      <c r="D13" s="645"/>
      <c r="E13" s="645" t="s">
        <v>409</v>
      </c>
      <c r="F13" s="645"/>
      <c r="G13" s="645" t="s">
        <v>409</v>
      </c>
      <c r="H13" s="645"/>
      <c r="I13" s="645" t="s">
        <v>409</v>
      </c>
      <c r="J13" s="645"/>
      <c r="K13" s="645" t="s">
        <v>409</v>
      </c>
      <c r="L13" s="645"/>
      <c r="M13" s="644" t="s">
        <v>410</v>
      </c>
      <c r="N13" s="645"/>
      <c r="O13" s="645" t="s">
        <v>409</v>
      </c>
      <c r="P13" s="644"/>
      <c r="Q13" s="645" t="s">
        <v>409</v>
      </c>
      <c r="R13" s="644"/>
      <c r="S13" s="645" t="s">
        <v>409</v>
      </c>
    </row>
    <row r="14" spans="1:20" x14ac:dyDescent="0.25">
      <c r="C14" s="653">
        <f>'سر برگ صفحات'!A12</f>
        <v>1399</v>
      </c>
      <c r="D14" s="645"/>
      <c r="E14" s="644" t="s">
        <v>409</v>
      </c>
      <c r="F14" s="645"/>
      <c r="G14" s="644" t="s">
        <v>409</v>
      </c>
      <c r="H14" s="645"/>
      <c r="I14" s="644" t="s">
        <v>409</v>
      </c>
      <c r="J14" s="645"/>
      <c r="K14" s="644" t="s">
        <v>410</v>
      </c>
      <c r="L14" s="645"/>
      <c r="M14" s="644" t="s">
        <v>410</v>
      </c>
      <c r="N14" s="645"/>
      <c r="O14" s="644" t="s">
        <v>410</v>
      </c>
      <c r="P14" s="644"/>
      <c r="Q14" s="648" t="s">
        <v>409</v>
      </c>
      <c r="R14" s="644"/>
      <c r="S14" s="648" t="s">
        <v>409</v>
      </c>
    </row>
    <row r="15" spans="1:20" x14ac:dyDescent="0.25">
      <c r="C15" s="645"/>
      <c r="D15" s="645"/>
      <c r="E15" s="645"/>
      <c r="F15" s="645"/>
      <c r="G15" s="645"/>
      <c r="H15" s="645"/>
      <c r="I15" s="645"/>
      <c r="J15" s="645"/>
      <c r="K15" s="645"/>
      <c r="L15" s="645"/>
      <c r="M15" s="644"/>
      <c r="N15" s="645"/>
      <c r="O15" s="644"/>
      <c r="P15" s="644"/>
      <c r="Q15" s="645">
        <f>SUM(Q12:Q14)</f>
        <v>0</v>
      </c>
      <c r="R15" s="644"/>
      <c r="S15" s="645">
        <f>SUM(S12:S14)</f>
        <v>0</v>
      </c>
    </row>
    <row r="16" spans="1:20" x14ac:dyDescent="0.25">
      <c r="E16" s="1040" t="s">
        <v>408</v>
      </c>
      <c r="F16" s="1040"/>
      <c r="G16" s="1040"/>
      <c r="H16" s="1040"/>
      <c r="I16" s="1040"/>
      <c r="M16" s="649"/>
      <c r="O16" s="649"/>
      <c r="P16" s="644"/>
      <c r="Q16" s="640">
        <f>-'22-23'!J17</f>
        <v>0</v>
      </c>
      <c r="R16" s="644"/>
      <c r="S16" s="704">
        <f>-'22-23'!L17</f>
        <v>0</v>
      </c>
    </row>
    <row r="17" spans="1:22" ht="16.5" thickBot="1" x14ac:dyDescent="0.3">
      <c r="P17" s="644"/>
      <c r="Q17" s="647">
        <f>SUM(Q15:Q16)</f>
        <v>0</v>
      </c>
      <c r="R17" s="644"/>
      <c r="S17" s="647">
        <f>SUM(S15:S16)</f>
        <v>0</v>
      </c>
    </row>
    <row r="18" spans="1:22" ht="16.5" thickTop="1" x14ac:dyDescent="0.25">
      <c r="P18" s="153"/>
      <c r="R18" s="153"/>
    </row>
    <row r="19" spans="1:22" x14ac:dyDescent="0.25">
      <c r="B19" s="1041"/>
      <c r="C19" s="1041"/>
      <c r="D19" s="1041"/>
      <c r="E19" s="1041"/>
      <c r="F19" s="1041"/>
      <c r="G19" s="1041"/>
      <c r="H19" s="1041"/>
      <c r="I19" s="1041"/>
      <c r="J19" s="1041"/>
      <c r="K19" s="1041"/>
      <c r="L19" s="1041"/>
      <c r="M19" s="1041"/>
      <c r="N19" s="1041"/>
      <c r="O19" s="1041"/>
      <c r="P19" s="1041"/>
      <c r="Q19" s="1041"/>
      <c r="R19" s="1041"/>
      <c r="S19" s="1041"/>
      <c r="T19" s="1041"/>
    </row>
    <row r="21" spans="1:22" s="141" customFormat="1" ht="18" x14ac:dyDescent="0.25">
      <c r="A21" s="658" t="s">
        <v>1061</v>
      </c>
      <c r="B21" s="1035" t="s">
        <v>759</v>
      </c>
      <c r="C21" s="1035"/>
      <c r="D21" s="1035"/>
      <c r="E21" s="1035"/>
      <c r="F21" s="1035"/>
      <c r="G21" s="1035"/>
      <c r="H21" s="1035"/>
      <c r="I21" s="1035"/>
      <c r="J21" s="1035"/>
      <c r="K21" s="1035"/>
      <c r="L21" s="1035"/>
      <c r="M21" s="1035"/>
      <c r="N21" s="1035"/>
      <c r="O21" s="1035"/>
      <c r="P21" s="1035"/>
      <c r="Q21" s="1035"/>
      <c r="R21" s="1035"/>
      <c r="S21" s="1035"/>
      <c r="T21" s="1035"/>
    </row>
    <row r="22" spans="1:22" s="141" customFormat="1" ht="18" x14ac:dyDescent="0.25">
      <c r="A22" s="658" t="s">
        <v>1062</v>
      </c>
      <c r="B22" s="1035" t="s">
        <v>760</v>
      </c>
      <c r="C22" s="1035"/>
      <c r="D22" s="1035"/>
      <c r="E22" s="1035"/>
      <c r="F22" s="1035"/>
      <c r="G22" s="1035"/>
      <c r="H22" s="1035"/>
      <c r="I22" s="1035"/>
      <c r="J22" s="1035"/>
      <c r="K22" s="1035"/>
      <c r="L22" s="1035"/>
      <c r="M22" s="1035"/>
      <c r="N22" s="1035"/>
      <c r="O22" s="1035"/>
      <c r="P22" s="1035"/>
      <c r="Q22" s="1035"/>
      <c r="R22" s="1035"/>
      <c r="S22" s="1035"/>
      <c r="T22" s="1035"/>
    </row>
    <row r="23" spans="1:22" s="141" customFormat="1" ht="18" x14ac:dyDescent="0.25">
      <c r="A23" s="658" t="s">
        <v>1063</v>
      </c>
      <c r="B23" s="1035" t="s">
        <v>678</v>
      </c>
      <c r="C23" s="1035"/>
      <c r="D23" s="1035"/>
      <c r="E23" s="1035"/>
      <c r="F23" s="1035"/>
      <c r="G23" s="1035"/>
      <c r="H23" s="1035"/>
      <c r="I23" s="1035"/>
      <c r="J23" s="1035"/>
      <c r="K23" s="1035"/>
      <c r="L23" s="1035"/>
      <c r="M23" s="1035"/>
      <c r="N23" s="1035"/>
      <c r="O23" s="1035"/>
      <c r="P23" s="1035"/>
      <c r="Q23" s="1035"/>
      <c r="R23" s="1035"/>
      <c r="S23" s="1035"/>
      <c r="T23" s="1035"/>
    </row>
    <row r="24" spans="1:22" s="141" customFormat="1" ht="18.75" thickBot="1" x14ac:dyDescent="0.3">
      <c r="A24" s="658" t="s">
        <v>1064</v>
      </c>
      <c r="B24" s="1035" t="s">
        <v>679</v>
      </c>
      <c r="C24" s="1035"/>
      <c r="D24" s="1035"/>
      <c r="E24" s="1035"/>
      <c r="F24" s="1035"/>
      <c r="G24" s="1035"/>
      <c r="H24" s="1035"/>
      <c r="I24" s="1035"/>
      <c r="J24" s="1035"/>
      <c r="K24" s="1035"/>
      <c r="L24" s="1035"/>
      <c r="M24" s="1035"/>
      <c r="N24" s="1035"/>
      <c r="O24" s="1035"/>
      <c r="P24" s="1035"/>
      <c r="Q24" s="1035"/>
      <c r="R24" s="1035"/>
      <c r="S24" s="1035"/>
      <c r="T24" s="1035"/>
    </row>
    <row r="25" spans="1:22" s="157" customFormat="1" ht="18.75" thickBot="1" x14ac:dyDescent="0.3">
      <c r="A25" s="658" t="s">
        <v>1065</v>
      </c>
      <c r="B25" s="1034" t="s">
        <v>680</v>
      </c>
      <c r="C25" s="1034"/>
      <c r="D25" s="1034"/>
      <c r="E25" s="1034"/>
      <c r="F25" s="1034"/>
      <c r="G25" s="1034"/>
      <c r="H25" s="1034"/>
      <c r="I25" s="1034"/>
      <c r="J25" s="1034"/>
      <c r="K25" s="1034"/>
      <c r="L25" s="1034"/>
      <c r="M25" s="1034"/>
      <c r="N25" s="1034"/>
      <c r="O25" s="1034"/>
      <c r="P25" s="1034"/>
      <c r="Q25" s="1034"/>
      <c r="R25" s="1034"/>
      <c r="S25" s="1034"/>
      <c r="T25" s="1034"/>
      <c r="V25" s="707"/>
    </row>
    <row r="26" spans="1:22" s="157" customFormat="1" ht="18" x14ac:dyDescent="0.25">
      <c r="A26" s="658"/>
      <c r="B26" s="1034"/>
      <c r="C26" s="1034"/>
      <c r="D26" s="1034"/>
      <c r="E26" s="1034"/>
      <c r="F26" s="1034"/>
      <c r="G26" s="1034"/>
      <c r="H26" s="1034"/>
      <c r="I26" s="1034"/>
      <c r="J26" s="1034"/>
      <c r="K26" s="1034"/>
      <c r="L26" s="1034"/>
      <c r="M26" s="1034"/>
      <c r="N26" s="1034"/>
      <c r="O26" s="1034"/>
      <c r="P26" s="1034"/>
      <c r="Q26" s="1034"/>
      <c r="R26" s="1034"/>
      <c r="S26" s="1034"/>
      <c r="T26" s="1034"/>
    </row>
    <row r="27" spans="1:22" s="141" customFormat="1" ht="18" x14ac:dyDescent="0.25">
      <c r="A27" s="658" t="s">
        <v>1066</v>
      </c>
      <c r="B27" s="1030" t="s">
        <v>1067</v>
      </c>
      <c r="C27" s="1030"/>
      <c r="D27" s="1030"/>
      <c r="E27" s="1030"/>
      <c r="F27" s="1030"/>
      <c r="G27" s="1030"/>
      <c r="H27" s="1030"/>
      <c r="I27" s="1030"/>
      <c r="J27" s="1030"/>
      <c r="K27" s="1030"/>
      <c r="L27" s="1030"/>
      <c r="M27" s="1030"/>
      <c r="N27" s="1030"/>
      <c r="O27" s="1030"/>
      <c r="P27" s="1030"/>
      <c r="Q27" s="1030"/>
      <c r="R27" s="1030"/>
      <c r="S27" s="1030"/>
      <c r="T27" s="1030"/>
    </row>
    <row r="28" spans="1:22" x14ac:dyDescent="0.25">
      <c r="B28" s="1030"/>
      <c r="C28" s="1030"/>
      <c r="D28" s="1030"/>
      <c r="E28" s="1030"/>
      <c r="F28" s="1030"/>
      <c r="G28" s="1030"/>
      <c r="H28" s="1030"/>
      <c r="I28" s="1030"/>
      <c r="J28" s="1030"/>
      <c r="K28" s="1030"/>
      <c r="L28" s="1030"/>
      <c r="M28" s="1030"/>
      <c r="N28" s="1030"/>
      <c r="O28" s="1030"/>
      <c r="P28" s="1030"/>
      <c r="Q28" s="1030"/>
      <c r="R28" s="1030"/>
      <c r="S28" s="1030"/>
      <c r="T28" s="1030"/>
    </row>
    <row r="29" spans="1:22" x14ac:dyDescent="0.25">
      <c r="B29" s="153"/>
      <c r="C29" s="153"/>
      <c r="D29" s="153"/>
      <c r="E29" s="153"/>
      <c r="F29" s="153"/>
      <c r="G29" s="153"/>
      <c r="H29" s="153"/>
      <c r="I29" s="639"/>
      <c r="J29" s="639"/>
      <c r="K29" s="639"/>
      <c r="L29" s="639"/>
      <c r="M29" s="639"/>
      <c r="N29" s="639"/>
      <c r="O29" s="639"/>
      <c r="P29" s="639"/>
      <c r="Q29" s="639"/>
      <c r="R29" s="639"/>
      <c r="S29" s="639"/>
      <c r="T29" s="153"/>
    </row>
    <row r="30" spans="1:22" ht="45" customHeight="1" x14ac:dyDescent="0.25">
      <c r="B30" s="153"/>
      <c r="C30" s="153"/>
      <c r="D30" s="153"/>
      <c r="E30" s="153"/>
      <c r="F30" s="153"/>
      <c r="G30" s="681" t="s">
        <v>407</v>
      </c>
      <c r="H30" s="464"/>
      <c r="I30" s="681" t="s">
        <v>406</v>
      </c>
      <c r="J30" s="464"/>
      <c r="K30" s="681" t="s">
        <v>405</v>
      </c>
      <c r="L30" s="147"/>
      <c r="M30" s="639"/>
      <c r="N30" s="639"/>
      <c r="O30" s="639"/>
      <c r="P30" s="639"/>
      <c r="Q30" s="639"/>
      <c r="R30" s="639"/>
      <c r="S30" s="639"/>
      <c r="T30" s="153"/>
    </row>
    <row r="31" spans="1:22" s="473" customFormat="1" ht="14.25" x14ac:dyDescent="0.25">
      <c r="A31" s="659"/>
      <c r="B31" s="654"/>
      <c r="C31" s="654"/>
      <c r="D31" s="654"/>
      <c r="E31" s="654"/>
      <c r="F31" s="654"/>
      <c r="G31" s="655" t="s">
        <v>68</v>
      </c>
      <c r="H31" s="655"/>
      <c r="I31" s="655" t="s">
        <v>68</v>
      </c>
      <c r="J31" s="655"/>
      <c r="K31" s="655" t="s">
        <v>68</v>
      </c>
      <c r="L31" s="655"/>
      <c r="M31" s="462"/>
      <c r="N31" s="655"/>
      <c r="O31" s="462"/>
      <c r="P31" s="655"/>
      <c r="Q31" s="462"/>
      <c r="R31" s="655"/>
      <c r="S31" s="462"/>
      <c r="T31" s="654"/>
    </row>
    <row r="32" spans="1:22" x14ac:dyDescent="0.25">
      <c r="B32" s="153"/>
      <c r="C32" s="153"/>
      <c r="D32" s="153"/>
      <c r="E32" s="153"/>
      <c r="F32" s="153"/>
      <c r="G32" s="644"/>
      <c r="H32" s="644"/>
      <c r="I32" s="644"/>
      <c r="J32" s="644"/>
      <c r="K32" s="644"/>
      <c r="L32" s="644"/>
      <c r="M32" s="639"/>
      <c r="N32" s="644"/>
      <c r="O32" s="639"/>
      <c r="P32" s="644"/>
      <c r="Q32" s="639"/>
      <c r="R32" s="644"/>
      <c r="S32" s="639"/>
      <c r="T32" s="153"/>
    </row>
    <row r="33" spans="2:20" ht="16.5" thickBot="1" x14ac:dyDescent="0.3">
      <c r="B33" s="153"/>
      <c r="C33" s="153"/>
      <c r="D33" s="153"/>
      <c r="E33" s="153"/>
      <c r="F33" s="153"/>
      <c r="G33" s="647">
        <f>SUM(G32)</f>
        <v>0</v>
      </c>
      <c r="H33" s="644"/>
      <c r="I33" s="647">
        <f>SUM(I32)</f>
        <v>0</v>
      </c>
      <c r="J33" s="644"/>
      <c r="K33" s="647">
        <f>SUM(K32)</f>
        <v>0</v>
      </c>
      <c r="L33" s="644"/>
      <c r="M33" s="644"/>
      <c r="N33" s="644"/>
      <c r="O33" s="644"/>
      <c r="P33" s="644"/>
      <c r="Q33" s="644"/>
      <c r="R33" s="644"/>
      <c r="S33" s="644"/>
      <c r="T33" s="153"/>
    </row>
    <row r="34" spans="2:20" ht="16.5" thickTop="1" x14ac:dyDescent="0.25">
      <c r="B34" s="153"/>
      <c r="C34" s="153"/>
      <c r="D34" s="153"/>
      <c r="E34" s="153"/>
      <c r="F34" s="153"/>
      <c r="G34" s="153"/>
      <c r="H34" s="153"/>
      <c r="I34" s="153"/>
      <c r="J34" s="644"/>
      <c r="K34" s="153"/>
      <c r="L34" s="644"/>
      <c r="M34" s="644"/>
      <c r="N34" s="644"/>
      <c r="O34" s="644"/>
      <c r="P34" s="644"/>
      <c r="Q34" s="644"/>
      <c r="R34" s="644"/>
      <c r="S34" s="644"/>
      <c r="T34" s="153"/>
    </row>
    <row r="35" spans="2:20" x14ac:dyDescent="0.25">
      <c r="B35" s="153"/>
      <c r="C35" s="641"/>
      <c r="D35" s="641"/>
      <c r="E35" s="641"/>
      <c r="F35" s="641"/>
      <c r="G35" s="641"/>
      <c r="H35" s="641"/>
      <c r="I35" s="153"/>
      <c r="J35" s="644"/>
      <c r="K35" s="153"/>
      <c r="L35" s="644"/>
      <c r="M35" s="644"/>
      <c r="N35" s="644"/>
      <c r="O35" s="644"/>
      <c r="P35" s="644"/>
      <c r="Q35" s="644"/>
      <c r="R35" s="644"/>
      <c r="S35" s="644"/>
      <c r="T35" s="153"/>
    </row>
    <row r="37" spans="2:20" ht="18" customHeight="1" x14ac:dyDescent="0.25">
      <c r="B37" s="383"/>
      <c r="C37" s="383"/>
      <c r="D37" s="383"/>
      <c r="E37" s="383"/>
      <c r="F37" s="383"/>
      <c r="G37" s="383"/>
      <c r="H37" s="383"/>
      <c r="I37" s="383"/>
      <c r="J37" s="383"/>
      <c r="K37" s="383"/>
      <c r="L37" s="383"/>
      <c r="M37" s="383"/>
      <c r="N37" s="383"/>
      <c r="O37" s="383"/>
      <c r="P37" s="383"/>
      <c r="Q37" s="383"/>
      <c r="R37" s="383"/>
      <c r="S37" s="383"/>
      <c r="T37" s="383"/>
    </row>
    <row r="38" spans="2:20" ht="18" customHeight="1" x14ac:dyDescent="0.25">
      <c r="B38" s="383"/>
      <c r="C38" s="383"/>
      <c r="D38" s="383"/>
      <c r="E38" s="383"/>
      <c r="F38" s="383"/>
      <c r="G38" s="383"/>
      <c r="H38" s="383"/>
      <c r="I38" s="383"/>
      <c r="J38" s="383"/>
      <c r="K38" s="383"/>
      <c r="L38" s="383"/>
      <c r="M38" s="383"/>
      <c r="N38" s="383"/>
      <c r="O38" s="383"/>
      <c r="P38" s="383"/>
      <c r="Q38" s="383"/>
      <c r="R38" s="383"/>
      <c r="S38" s="383"/>
      <c r="T38" s="383"/>
    </row>
    <row r="41" spans="2:20" x14ac:dyDescent="0.25">
      <c r="B41" s="1036">
        <v>46</v>
      </c>
      <c r="C41" s="1036"/>
      <c r="D41" s="1036"/>
      <c r="E41" s="1036"/>
      <c r="F41" s="1036"/>
      <c r="G41" s="1036"/>
      <c r="H41" s="1036"/>
      <c r="I41" s="1036"/>
      <c r="J41" s="1036"/>
      <c r="K41" s="1036"/>
      <c r="L41" s="1036"/>
      <c r="M41" s="1036"/>
      <c r="N41" s="1036"/>
      <c r="O41" s="1036"/>
      <c r="P41" s="1036"/>
      <c r="Q41" s="1036"/>
      <c r="R41" s="1036"/>
      <c r="S41" s="1036"/>
      <c r="T41" s="1036"/>
    </row>
  </sheetData>
  <mergeCells count="16">
    <mergeCell ref="B41:T41"/>
    <mergeCell ref="I10:Q10"/>
    <mergeCell ref="I9:S9"/>
    <mergeCell ref="Q8:S8"/>
    <mergeCell ref="E16:I16"/>
    <mergeCell ref="B19:T19"/>
    <mergeCell ref="B21:T21"/>
    <mergeCell ref="B23:T23"/>
    <mergeCell ref="B27:T28"/>
    <mergeCell ref="B8:C8"/>
    <mergeCell ref="A1:T1"/>
    <mergeCell ref="A2:T2"/>
    <mergeCell ref="A3:T3"/>
    <mergeCell ref="B25:T26"/>
    <mergeCell ref="B24:T24"/>
    <mergeCell ref="B22:T22"/>
  </mergeCells>
  <printOptions horizontalCentered="1"/>
  <pageMargins left="0.70866141732283472" right="0.70866141732283472" top="0.74803149606299213" bottom="0.74803149606299213" header="0.31496062992125984" footer="0.31496062992125984"/>
  <pageSetup paperSize="9" scale="78"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R45"/>
  <sheetViews>
    <sheetView rightToLeft="1" topLeftCell="A19" zoomScaleNormal="100" zoomScaleSheetLayoutView="101" workbookViewId="0">
      <selection activeCell="A7" sqref="A7"/>
    </sheetView>
  </sheetViews>
  <sheetFormatPr defaultColWidth="9" defaultRowHeight="18" x14ac:dyDescent="0.25"/>
  <cols>
    <col min="1" max="1" width="5.28515625" style="141" customWidth="1"/>
    <col min="2" max="2" width="7.7109375" style="141" customWidth="1"/>
    <col min="3" max="3" width="1.140625" style="141" customWidth="1"/>
    <col min="4" max="4" width="7.7109375" style="141" customWidth="1"/>
    <col min="5" max="5" width="1.140625" style="141" customWidth="1"/>
    <col min="6" max="6" width="14" style="141" customWidth="1"/>
    <col min="7" max="7" width="1.140625" style="141" customWidth="1"/>
    <col min="8" max="8" width="9.7109375" style="141" customWidth="1"/>
    <col min="9" max="9" width="1.140625" style="141" customWidth="1"/>
    <col min="10" max="10" width="9.7109375" style="141" customWidth="1"/>
    <col min="11" max="11" width="1.140625" style="141" customWidth="1"/>
    <col min="12" max="12" width="9.7109375" style="141" customWidth="1"/>
    <col min="13" max="13" width="1.140625" style="141" customWidth="1"/>
    <col min="14" max="14" width="9.7109375" style="141" customWidth="1"/>
    <col min="15" max="15" width="1.140625" style="141" customWidth="1"/>
    <col min="16" max="16" width="9.7109375" style="141" customWidth="1"/>
    <col min="17" max="17" width="1.140625" style="141" customWidth="1"/>
    <col min="18" max="18" width="9.7109375" style="141" customWidth="1"/>
    <col min="19" max="16384" width="9" style="141"/>
  </cols>
  <sheetData>
    <row r="1" spans="1:18" s="132" customFormat="1" ht="21" x14ac:dyDescent="0.55000000000000004">
      <c r="A1" s="1031" t="str">
        <f>'سر برگ صفحات'!A1</f>
        <v>شرکت صندوق پژوهش و فناوری غیر دولتی ....(سهامی خاص)</v>
      </c>
      <c r="B1" s="1031"/>
      <c r="C1" s="1031"/>
      <c r="D1" s="1031"/>
      <c r="E1" s="1031"/>
      <c r="F1" s="1031"/>
      <c r="G1" s="1031"/>
      <c r="H1" s="1031"/>
      <c r="I1" s="1031"/>
      <c r="J1" s="1031"/>
      <c r="K1" s="1031"/>
      <c r="L1" s="1031"/>
      <c r="M1" s="1031"/>
      <c r="N1" s="1031"/>
      <c r="O1" s="1031"/>
      <c r="P1" s="1031"/>
      <c r="Q1" s="1031"/>
      <c r="R1" s="1031"/>
    </row>
    <row r="2" spans="1:18" s="132" customFormat="1" ht="18" customHeight="1" x14ac:dyDescent="0.55000000000000004">
      <c r="A2" s="1048" t="str">
        <f>'سر برگ صفحات'!A14</f>
        <v>يادداشتهاي توضيحي صورت هاي مالي</v>
      </c>
      <c r="B2" s="1048"/>
      <c r="C2" s="1048"/>
      <c r="D2" s="1048"/>
      <c r="E2" s="1048"/>
      <c r="F2" s="1048"/>
      <c r="G2" s="1048"/>
      <c r="H2" s="1048"/>
      <c r="I2" s="1048"/>
      <c r="J2" s="1048"/>
      <c r="K2" s="1048"/>
      <c r="L2" s="1048"/>
      <c r="M2" s="1048"/>
      <c r="N2" s="1048"/>
      <c r="O2" s="1048"/>
      <c r="P2" s="1048"/>
      <c r="Q2" s="1048"/>
      <c r="R2" s="1048"/>
    </row>
    <row r="3" spans="1:18" s="132" customFormat="1" ht="21" x14ac:dyDescent="0.55000000000000004">
      <c r="A3" s="1031" t="str">
        <f>'سر برگ صفحات'!A3</f>
        <v>سال مالي منتهی به .. اسفند …</v>
      </c>
      <c r="B3" s="1031"/>
      <c r="C3" s="1031"/>
      <c r="D3" s="1031"/>
      <c r="E3" s="1031"/>
      <c r="F3" s="1031"/>
      <c r="G3" s="1031"/>
      <c r="H3" s="1031"/>
      <c r="I3" s="1031"/>
      <c r="J3" s="1031"/>
      <c r="K3" s="1031"/>
      <c r="L3" s="1031"/>
      <c r="M3" s="1031"/>
      <c r="N3" s="1031"/>
      <c r="O3" s="1031"/>
      <c r="P3" s="1031"/>
      <c r="Q3" s="1031"/>
      <c r="R3" s="1031"/>
    </row>
    <row r="6" spans="1:18" x14ac:dyDescent="0.25">
      <c r="O6" s="145"/>
      <c r="P6" s="145"/>
      <c r="Q6" s="145"/>
      <c r="R6" s="145"/>
    </row>
    <row r="7" spans="1:18" ht="19.5" x14ac:dyDescent="0.25">
      <c r="A7" s="139" t="s">
        <v>1014</v>
      </c>
      <c r="P7" s="1044"/>
      <c r="Q7" s="1044"/>
      <c r="R7" s="1044"/>
    </row>
    <row r="8" spans="1:18" ht="19.5" x14ac:dyDescent="0.25">
      <c r="A8" s="139"/>
      <c r="H8" s="144"/>
      <c r="I8" s="144"/>
      <c r="J8" s="144"/>
      <c r="K8" s="144"/>
      <c r="L8" s="144"/>
      <c r="M8" s="144"/>
      <c r="N8" s="144"/>
      <c r="O8" s="144"/>
      <c r="P8" s="1045" t="s">
        <v>216</v>
      </c>
      <c r="Q8" s="1045"/>
      <c r="R8" s="1045"/>
    </row>
    <row r="9" spans="1:18" x14ac:dyDescent="0.25">
      <c r="H9" s="1050">
        <f>'سر برگ صفحات'!A12</f>
        <v>1399</v>
      </c>
      <c r="I9" s="1050"/>
      <c r="J9" s="1050"/>
      <c r="K9" s="1050"/>
      <c r="L9" s="1050"/>
      <c r="M9" s="144"/>
      <c r="N9" s="1050">
        <f>'سر برگ صفحات'!A11</f>
        <v>1398</v>
      </c>
      <c r="O9" s="1050"/>
      <c r="P9" s="1050"/>
      <c r="Q9" s="1050"/>
      <c r="R9" s="1050"/>
    </row>
    <row r="10" spans="1:18" s="475" customFormat="1" ht="34.5" customHeight="1" x14ac:dyDescent="0.25">
      <c r="B10" s="464"/>
      <c r="C10" s="464"/>
      <c r="D10" s="464"/>
      <c r="E10" s="464"/>
      <c r="F10" s="464"/>
      <c r="G10" s="476"/>
      <c r="H10" s="463" t="s">
        <v>429</v>
      </c>
      <c r="I10" s="476"/>
      <c r="J10" s="463" t="s">
        <v>428</v>
      </c>
      <c r="K10" s="476"/>
      <c r="L10" s="463" t="s">
        <v>149</v>
      </c>
      <c r="M10" s="464"/>
      <c r="N10" s="463" t="s">
        <v>429</v>
      </c>
      <c r="O10" s="476"/>
      <c r="P10" s="463" t="s">
        <v>428</v>
      </c>
      <c r="Q10" s="476"/>
      <c r="R10" s="463" t="s">
        <v>149</v>
      </c>
    </row>
    <row r="11" spans="1:18" x14ac:dyDescent="0.25">
      <c r="B11" s="145"/>
      <c r="C11" s="145"/>
      <c r="D11" s="1051" t="str">
        <f>CONCATENATE('سر برگ صفحات'!A10," ","سنوات قبل از")</f>
        <v>1396 سنوات قبل از</v>
      </c>
      <c r="E11" s="1051"/>
      <c r="F11" s="1051"/>
      <c r="G11" s="149"/>
      <c r="H11" s="149"/>
      <c r="I11" s="149"/>
      <c r="J11" s="149"/>
      <c r="K11" s="149"/>
      <c r="L11" s="145">
        <f>SUM(H11:J11)</f>
        <v>0</v>
      </c>
      <c r="M11" s="149"/>
      <c r="N11" s="149"/>
      <c r="O11" s="145"/>
      <c r="P11" s="149"/>
      <c r="Q11" s="145"/>
      <c r="R11" s="145">
        <f>SUM(N11:P11)</f>
        <v>0</v>
      </c>
    </row>
    <row r="12" spans="1:18" x14ac:dyDescent="0.25">
      <c r="B12" s="145"/>
      <c r="C12" s="145"/>
      <c r="D12" s="1046" t="str">
        <f>CONCATENATE('سر برگ صفحات'!A10," ","سال")</f>
        <v>1396 سال</v>
      </c>
      <c r="E12" s="1046"/>
      <c r="F12" s="1046"/>
      <c r="G12" s="149"/>
      <c r="H12" s="149"/>
      <c r="I12" s="149"/>
      <c r="J12" s="149"/>
      <c r="K12" s="149"/>
      <c r="L12" s="145">
        <f>SUM(H12:J12)</f>
        <v>0</v>
      </c>
      <c r="M12" s="149"/>
      <c r="N12" s="149"/>
      <c r="O12" s="145"/>
      <c r="P12" s="149"/>
      <c r="Q12" s="145"/>
      <c r="R12" s="145">
        <f>SUM(N12:P12)</f>
        <v>0</v>
      </c>
    </row>
    <row r="13" spans="1:18" x14ac:dyDescent="0.25">
      <c r="B13" s="145"/>
      <c r="C13" s="145"/>
      <c r="D13" s="1046" t="str">
        <f>CONCATENATE('سر برگ صفحات'!A11," ","سال")</f>
        <v>1398 سال</v>
      </c>
      <c r="E13" s="1046"/>
      <c r="F13" s="1046"/>
      <c r="G13" s="149"/>
      <c r="H13" s="145"/>
      <c r="I13" s="149"/>
      <c r="J13" s="145"/>
      <c r="K13" s="149"/>
      <c r="L13" s="145">
        <f>SUM(H13:J13)</f>
        <v>0</v>
      </c>
      <c r="M13" s="149"/>
      <c r="N13" s="145"/>
      <c r="O13" s="145"/>
      <c r="P13" s="151"/>
      <c r="Q13" s="145"/>
      <c r="R13" s="145">
        <f>SUM(N13:P13)</f>
        <v>0</v>
      </c>
    </row>
    <row r="14" spans="1:18" ht="18.75" thickBot="1" x14ac:dyDescent="0.3">
      <c r="B14" s="149"/>
      <c r="C14" s="149"/>
      <c r="D14" s="149"/>
      <c r="E14" s="149"/>
      <c r="F14" s="149"/>
      <c r="G14" s="149"/>
      <c r="H14" s="146">
        <f>SUM(H11:H13)</f>
        <v>0</v>
      </c>
      <c r="I14" s="149"/>
      <c r="J14" s="146">
        <f>SUM(J11:J13)</f>
        <v>0</v>
      </c>
      <c r="K14" s="149"/>
      <c r="L14" s="146">
        <f>SUM(L11:L13)</f>
        <v>0</v>
      </c>
      <c r="M14" s="149"/>
      <c r="N14" s="146">
        <f>SUM(N11:N13)</f>
        <v>0</v>
      </c>
      <c r="O14" s="145"/>
      <c r="P14" s="146">
        <f>SUM(P11:P13)</f>
        <v>0</v>
      </c>
      <c r="Q14" s="145"/>
      <c r="R14" s="146">
        <f>SUM(R11:R13)</f>
        <v>0</v>
      </c>
    </row>
    <row r="15" spans="1:18" ht="18.75" thickTop="1" x14ac:dyDescent="0.25">
      <c r="D15" s="1045"/>
      <c r="E15" s="1045"/>
      <c r="F15" s="1045"/>
      <c r="G15" s="1045"/>
      <c r="H15" s="1045"/>
      <c r="I15" s="144"/>
      <c r="J15" s="144"/>
      <c r="K15" s="144"/>
      <c r="L15" s="140"/>
      <c r="M15" s="144"/>
      <c r="N15" s="140"/>
      <c r="O15" s="145"/>
      <c r="P15" s="138"/>
      <c r="Q15" s="145"/>
      <c r="R15" s="138"/>
    </row>
    <row r="16" spans="1:18" ht="16.899999999999999" customHeight="1" x14ac:dyDescent="0.25">
      <c r="A16" s="199"/>
      <c r="B16" s="1035" t="s">
        <v>427</v>
      </c>
      <c r="C16" s="1035"/>
      <c r="D16" s="1035"/>
      <c r="E16" s="1035"/>
      <c r="F16" s="1035"/>
      <c r="G16" s="1035"/>
      <c r="H16" s="1035"/>
      <c r="I16" s="1035"/>
      <c r="J16" s="1035"/>
      <c r="K16" s="1035"/>
      <c r="L16" s="1035"/>
      <c r="M16" s="1035"/>
      <c r="N16" s="1035"/>
      <c r="O16" s="1035"/>
      <c r="P16" s="1035"/>
      <c r="Q16" s="1035"/>
      <c r="R16" s="1035"/>
    </row>
    <row r="17" spans="1:18" x14ac:dyDescent="0.25">
      <c r="D17" s="144"/>
      <c r="E17" s="144"/>
      <c r="F17" s="144"/>
      <c r="G17" s="144"/>
      <c r="H17" s="144"/>
      <c r="I17" s="144"/>
      <c r="J17" s="144"/>
      <c r="K17" s="144"/>
      <c r="L17" s="144"/>
      <c r="M17" s="144"/>
      <c r="N17" s="144"/>
      <c r="O17" s="145"/>
      <c r="P17" s="145"/>
      <c r="Q17" s="145"/>
      <c r="R17" s="145"/>
    </row>
    <row r="18" spans="1:18" ht="19.5" x14ac:dyDescent="0.25">
      <c r="A18" s="1043" t="s">
        <v>1015</v>
      </c>
      <c r="B18" s="1043"/>
      <c r="C18" s="1043"/>
      <c r="D18" s="1043"/>
      <c r="E18" s="1043"/>
      <c r="F18" s="1043"/>
      <c r="G18" s="1043"/>
      <c r="H18" s="1043"/>
      <c r="I18" s="1043"/>
      <c r="J18" s="1043"/>
      <c r="K18" s="1043"/>
      <c r="L18" s="1043"/>
      <c r="M18" s="1043"/>
      <c r="N18" s="1043"/>
      <c r="O18" s="1043"/>
      <c r="P18" s="1043"/>
      <c r="Q18" s="1043"/>
      <c r="R18" s="1043"/>
    </row>
    <row r="19" spans="1:18" ht="19.5" x14ac:dyDescent="0.25">
      <c r="A19" s="139"/>
      <c r="H19" s="144"/>
      <c r="I19" s="144"/>
      <c r="J19" s="144"/>
      <c r="K19" s="144"/>
      <c r="L19" s="144"/>
      <c r="M19" s="144"/>
      <c r="N19" s="144"/>
      <c r="O19" s="144"/>
      <c r="P19" s="1045" t="s">
        <v>216</v>
      </c>
      <c r="Q19" s="1045"/>
      <c r="R19" s="1045"/>
    </row>
    <row r="20" spans="1:18" s="165" customFormat="1" ht="15.75" x14ac:dyDescent="0.25">
      <c r="H20" s="1047">
        <f>'سر برگ صفحات'!A12</f>
        <v>1399</v>
      </c>
      <c r="I20" s="1047"/>
      <c r="J20" s="1047"/>
      <c r="K20" s="1047"/>
      <c r="L20" s="1047"/>
      <c r="M20" s="1047"/>
      <c r="N20" s="1047"/>
      <c r="O20" s="1047"/>
      <c r="P20" s="1047"/>
      <c r="Q20" s="163"/>
      <c r="R20" s="472">
        <f>'سر برگ صفحات'!A11</f>
        <v>1398</v>
      </c>
    </row>
    <row r="21" spans="1:18" s="475" customFormat="1" ht="37.5" customHeight="1" x14ac:dyDescent="0.25">
      <c r="B21" s="464"/>
      <c r="C21" s="464"/>
      <c r="D21" s="464"/>
      <c r="E21" s="464"/>
      <c r="F21" s="464"/>
      <c r="G21" s="476"/>
      <c r="H21" s="463" t="s">
        <v>426</v>
      </c>
      <c r="I21" s="476"/>
      <c r="J21" s="463" t="s">
        <v>182</v>
      </c>
      <c r="K21" s="476"/>
      <c r="L21" s="463" t="s">
        <v>425</v>
      </c>
      <c r="M21" s="464"/>
      <c r="N21" s="463" t="s">
        <v>424</v>
      </c>
      <c r="O21" s="476"/>
      <c r="P21" s="463" t="s">
        <v>203</v>
      </c>
      <c r="Q21" s="476"/>
      <c r="R21" s="463" t="s">
        <v>203</v>
      </c>
    </row>
    <row r="22" spans="1:18" x14ac:dyDescent="0.25">
      <c r="B22" s="145"/>
      <c r="C22" s="145"/>
      <c r="D22" s="1046" t="s">
        <v>936</v>
      </c>
      <c r="E22" s="1046"/>
      <c r="F22" s="1046"/>
      <c r="G22" s="149"/>
      <c r="H22" s="149"/>
      <c r="I22" s="149"/>
      <c r="J22" s="149"/>
      <c r="K22" s="149"/>
      <c r="L22" s="145"/>
      <c r="M22" s="149"/>
      <c r="N22" s="149"/>
      <c r="O22" s="145"/>
      <c r="P22" s="149">
        <f>SUM(H22:N22)</f>
        <v>0</v>
      </c>
      <c r="Q22" s="145"/>
      <c r="R22" s="149"/>
    </row>
    <row r="23" spans="1:18" x14ac:dyDescent="0.25">
      <c r="B23" s="145"/>
      <c r="C23" s="145"/>
      <c r="D23" s="1046" t="s">
        <v>423</v>
      </c>
      <c r="E23" s="1046"/>
      <c r="F23" s="1046"/>
      <c r="G23" s="149"/>
      <c r="H23" s="149"/>
      <c r="I23" s="149"/>
      <c r="J23" s="149"/>
      <c r="K23" s="149"/>
      <c r="L23" s="145"/>
      <c r="M23" s="149"/>
      <c r="N23" s="149"/>
      <c r="O23" s="145"/>
      <c r="P23" s="149">
        <f>SUM(H23:N23)</f>
        <v>0</v>
      </c>
      <c r="Q23" s="145"/>
      <c r="R23" s="149"/>
    </row>
    <row r="24" spans="1:18" x14ac:dyDescent="0.25">
      <c r="B24" s="145"/>
      <c r="C24" s="145"/>
      <c r="D24" s="1046" t="s">
        <v>937</v>
      </c>
      <c r="E24" s="1046"/>
      <c r="F24" s="1046"/>
      <c r="G24" s="149"/>
      <c r="H24" s="145"/>
      <c r="I24" s="149"/>
      <c r="J24" s="145"/>
      <c r="K24" s="149"/>
      <c r="L24" s="145"/>
      <c r="M24" s="149"/>
      <c r="N24" s="145"/>
      <c r="O24" s="145"/>
      <c r="P24" s="149">
        <f>SUM(H24:N24)</f>
        <v>0</v>
      </c>
      <c r="Q24" s="145"/>
      <c r="R24" s="151"/>
    </row>
    <row r="25" spans="1:18" ht="18.75" thickBot="1" x14ac:dyDescent="0.3">
      <c r="B25" s="149"/>
      <c r="C25" s="149"/>
      <c r="D25" s="149"/>
      <c r="E25" s="149"/>
      <c r="F25" s="149"/>
      <c r="G25" s="149"/>
      <c r="H25" s="146">
        <f>SUM(H22:H24)</f>
        <v>0</v>
      </c>
      <c r="I25" s="149"/>
      <c r="J25" s="146">
        <f>SUM(J22:J24)</f>
        <v>0</v>
      </c>
      <c r="K25" s="149"/>
      <c r="L25" s="146">
        <f>SUM(L22:L24)</f>
        <v>0</v>
      </c>
      <c r="M25" s="149"/>
      <c r="N25" s="146">
        <f>SUM(N22:N24)</f>
        <v>0</v>
      </c>
      <c r="O25" s="145"/>
      <c r="P25" s="146">
        <f>SUM(P22:P24)</f>
        <v>0</v>
      </c>
      <c r="Q25" s="145"/>
      <c r="R25" s="146">
        <f>SUM(R22:R24)</f>
        <v>0</v>
      </c>
    </row>
    <row r="26" spans="1:18" ht="18.75" thickTop="1" x14ac:dyDescent="0.25">
      <c r="D26" s="1045"/>
      <c r="E26" s="1045"/>
      <c r="F26" s="1045"/>
      <c r="G26" s="1045"/>
      <c r="H26" s="1045"/>
      <c r="I26" s="144"/>
      <c r="J26" s="144"/>
      <c r="K26" s="144"/>
      <c r="L26" s="140"/>
      <c r="M26" s="144"/>
      <c r="N26" s="140"/>
      <c r="O26" s="145"/>
      <c r="P26" s="138"/>
      <c r="Q26" s="145"/>
      <c r="R26" s="138"/>
    </row>
    <row r="27" spans="1:18" x14ac:dyDescent="0.25">
      <c r="O27" s="144"/>
      <c r="Q27" s="144"/>
    </row>
    <row r="28" spans="1:18" ht="19.5" x14ac:dyDescent="0.25">
      <c r="A28" s="1043" t="s">
        <v>1016</v>
      </c>
      <c r="B28" s="1043"/>
      <c r="C28" s="1043"/>
      <c r="D28" s="1043"/>
      <c r="E28" s="1043"/>
      <c r="F28" s="1043"/>
      <c r="G28" s="1043"/>
      <c r="H28" s="1043"/>
      <c r="I28" s="1043"/>
      <c r="J28" s="1043"/>
      <c r="K28" s="1043"/>
      <c r="L28" s="1043"/>
      <c r="M28" s="1043"/>
      <c r="N28" s="1043"/>
      <c r="O28" s="1043"/>
      <c r="P28" s="1043"/>
      <c r="Q28" s="1043"/>
      <c r="R28" s="1043"/>
    </row>
    <row r="29" spans="1:18" ht="19.5" x14ac:dyDescent="0.25">
      <c r="A29" s="139"/>
      <c r="B29" s="144"/>
      <c r="C29" s="144"/>
      <c r="D29" s="144"/>
      <c r="E29" s="144"/>
      <c r="F29" s="144"/>
      <c r="G29" s="144"/>
      <c r="H29" s="144"/>
      <c r="I29" s="144"/>
      <c r="J29" s="144"/>
      <c r="K29" s="144"/>
      <c r="L29" s="144"/>
      <c r="M29" s="144"/>
      <c r="N29" s="144"/>
      <c r="O29" s="144"/>
      <c r="P29" s="144"/>
      <c r="Q29" s="144"/>
      <c r="R29" s="144"/>
    </row>
    <row r="30" spans="1:18" x14ac:dyDescent="0.25">
      <c r="B30" s="144"/>
      <c r="C30" s="144"/>
      <c r="D30" s="144"/>
      <c r="E30" s="144"/>
      <c r="F30" s="144"/>
      <c r="G30" s="144"/>
      <c r="H30" s="144"/>
      <c r="I30" s="144"/>
      <c r="J30" s="680">
        <f>'سر برگ صفحات'!A12</f>
        <v>1399</v>
      </c>
      <c r="K30" s="163"/>
      <c r="L30" s="680">
        <f>'سر برگ صفحات'!A11</f>
        <v>1398</v>
      </c>
      <c r="M30" s="144"/>
      <c r="N30" s="144"/>
      <c r="O30" s="144"/>
      <c r="P30" s="144"/>
      <c r="Q30" s="138"/>
      <c r="R30" s="138"/>
    </row>
    <row r="31" spans="1:18" x14ac:dyDescent="0.25">
      <c r="B31" s="147"/>
      <c r="C31" s="147"/>
      <c r="D31" s="1055" t="s">
        <v>422</v>
      </c>
      <c r="E31" s="1055"/>
      <c r="F31" s="1055"/>
      <c r="G31" s="147"/>
      <c r="H31" s="147"/>
      <c r="I31" s="147"/>
      <c r="J31" s="474" t="s">
        <v>68</v>
      </c>
      <c r="K31" s="474"/>
      <c r="L31" s="474" t="s">
        <v>68</v>
      </c>
      <c r="M31" s="147"/>
      <c r="N31" s="147"/>
      <c r="O31" s="147"/>
      <c r="P31" s="147"/>
      <c r="Q31" s="147"/>
      <c r="R31" s="147"/>
    </row>
    <row r="32" spans="1:18" x14ac:dyDescent="0.25">
      <c r="B32" s="145"/>
      <c r="C32" s="145"/>
      <c r="D32" s="1052" t="s">
        <v>112</v>
      </c>
      <c r="E32" s="1052"/>
      <c r="F32" s="1052"/>
      <c r="G32" s="145"/>
      <c r="H32" s="145"/>
      <c r="I32" s="145"/>
      <c r="J32" s="149"/>
      <c r="K32" s="145"/>
      <c r="L32" s="149"/>
      <c r="M32" s="145"/>
      <c r="N32" s="145"/>
      <c r="O32" s="145"/>
      <c r="P32" s="145"/>
      <c r="Q32" s="145"/>
      <c r="R32" s="145"/>
    </row>
    <row r="33" spans="1:18" x14ac:dyDescent="0.25">
      <c r="B33" s="145"/>
      <c r="C33" s="145"/>
      <c r="D33" s="646" t="s">
        <v>935</v>
      </c>
      <c r="E33" s="646"/>
      <c r="F33" s="646"/>
      <c r="G33" s="145"/>
      <c r="H33" s="145"/>
      <c r="I33" s="145"/>
      <c r="J33" s="149"/>
      <c r="K33" s="145"/>
      <c r="L33" s="149"/>
      <c r="M33" s="145"/>
      <c r="N33" s="145"/>
      <c r="O33" s="145"/>
      <c r="P33" s="145"/>
      <c r="Q33" s="145"/>
      <c r="R33" s="145"/>
    </row>
    <row r="34" spans="1:18" x14ac:dyDescent="0.25">
      <c r="B34" s="145"/>
      <c r="C34" s="145"/>
      <c r="D34" s="1053" t="s">
        <v>113</v>
      </c>
      <c r="E34" s="1053"/>
      <c r="F34" s="1053"/>
      <c r="G34" s="145"/>
      <c r="H34" s="145"/>
      <c r="I34" s="145"/>
      <c r="J34" s="145"/>
      <c r="K34" s="145"/>
      <c r="L34" s="145"/>
      <c r="M34" s="145"/>
      <c r="N34" s="145"/>
      <c r="O34" s="145"/>
      <c r="P34" s="145"/>
      <c r="Q34" s="145"/>
      <c r="R34" s="145"/>
    </row>
    <row r="35" spans="1:18" x14ac:dyDescent="0.25">
      <c r="B35" s="145"/>
      <c r="C35" s="145"/>
      <c r="D35" s="156"/>
      <c r="E35" s="156"/>
      <c r="F35" s="156"/>
      <c r="G35" s="145"/>
      <c r="H35" s="145"/>
      <c r="I35" s="145"/>
      <c r="J35" s="155">
        <f>SUM(J32:J34)</f>
        <v>0</v>
      </c>
      <c r="K35" s="145"/>
      <c r="L35" s="155">
        <f>SUM(L32:L34)</f>
        <v>0</v>
      </c>
      <c r="M35" s="145"/>
      <c r="N35" s="145"/>
      <c r="O35" s="145"/>
      <c r="P35" s="145"/>
      <c r="Q35" s="145"/>
      <c r="R35" s="145"/>
    </row>
    <row r="36" spans="1:18" x14ac:dyDescent="0.25">
      <c r="B36" s="145"/>
      <c r="C36" s="145"/>
      <c r="D36" s="1054" t="s">
        <v>421</v>
      </c>
      <c r="E36" s="1054"/>
      <c r="F36" s="1054"/>
      <c r="G36" s="145"/>
      <c r="H36" s="145"/>
      <c r="I36" s="145"/>
      <c r="J36" s="151">
        <f>SUM(J32:J34)</f>
        <v>0</v>
      </c>
      <c r="K36" s="145"/>
      <c r="L36" s="151">
        <f>SUM(L32:L34)</f>
        <v>0</v>
      </c>
      <c r="M36" s="145"/>
      <c r="N36" s="145"/>
      <c r="O36" s="145"/>
      <c r="P36" s="145"/>
      <c r="Q36" s="145"/>
      <c r="R36" s="145"/>
    </row>
    <row r="37" spans="1:18" ht="18.75" thickBot="1" x14ac:dyDescent="0.3">
      <c r="B37" s="145"/>
      <c r="C37" s="145"/>
      <c r="D37" s="145"/>
      <c r="E37" s="145"/>
      <c r="F37" s="145"/>
      <c r="G37" s="145"/>
      <c r="H37" s="145"/>
      <c r="I37" s="145"/>
      <c r="J37" s="146">
        <f>SUM(J35:J36)</f>
        <v>0</v>
      </c>
      <c r="K37" s="145"/>
      <c r="L37" s="146">
        <f>SUM(L35:L36)</f>
        <v>0</v>
      </c>
      <c r="M37" s="145"/>
      <c r="N37" s="145"/>
      <c r="O37" s="145"/>
      <c r="P37" s="145"/>
      <c r="Q37" s="145"/>
      <c r="R37" s="145"/>
    </row>
    <row r="38" spans="1:18" ht="18.75" thickTop="1" x14ac:dyDescent="0.25"/>
    <row r="39" spans="1:18" ht="39" customHeight="1" x14ac:dyDescent="0.25">
      <c r="A39" s="1030"/>
      <c r="B39" s="1030"/>
      <c r="C39" s="1030"/>
      <c r="D39" s="1030"/>
      <c r="E39" s="1030"/>
      <c r="F39" s="1030"/>
      <c r="G39" s="1030"/>
      <c r="H39" s="1030"/>
      <c r="I39" s="1030"/>
      <c r="J39" s="1030"/>
      <c r="K39" s="1030"/>
      <c r="L39" s="1030"/>
      <c r="M39" s="1030"/>
      <c r="N39" s="1030"/>
      <c r="O39" s="1030"/>
      <c r="P39" s="1030"/>
      <c r="Q39" s="1030"/>
      <c r="R39" s="1030"/>
    </row>
    <row r="40" spans="1:18" x14ac:dyDescent="0.25">
      <c r="A40" s="144"/>
      <c r="B40" s="135"/>
      <c r="C40" s="135"/>
      <c r="D40" s="135"/>
      <c r="E40" s="135"/>
      <c r="F40" s="135"/>
      <c r="G40" s="135"/>
      <c r="H40" s="144"/>
      <c r="I40" s="145"/>
      <c r="J40" s="144"/>
      <c r="K40" s="145"/>
      <c r="L40" s="145"/>
      <c r="M40" s="145"/>
      <c r="N40" s="145"/>
      <c r="O40" s="145"/>
      <c r="P40" s="145"/>
      <c r="Q40" s="145"/>
      <c r="R40" s="145"/>
    </row>
    <row r="42" spans="1:18" ht="18" customHeight="1" x14ac:dyDescent="0.25">
      <c r="A42" s="143"/>
      <c r="B42" s="143"/>
      <c r="C42" s="143"/>
      <c r="D42" s="143"/>
      <c r="E42" s="143"/>
      <c r="F42" s="143"/>
      <c r="G42" s="143"/>
      <c r="H42" s="143"/>
      <c r="I42" s="143"/>
      <c r="J42" s="143"/>
      <c r="K42" s="143"/>
      <c r="L42" s="143"/>
      <c r="M42" s="143"/>
      <c r="N42" s="143"/>
      <c r="O42" s="143"/>
      <c r="P42" s="143"/>
      <c r="Q42" s="143"/>
      <c r="R42" s="143"/>
    </row>
    <row r="43" spans="1:18" ht="18" customHeight="1" x14ac:dyDescent="0.25">
      <c r="A43" s="143"/>
      <c r="B43" s="143"/>
      <c r="C43" s="143"/>
      <c r="D43" s="143"/>
      <c r="E43" s="143"/>
      <c r="F43" s="143"/>
      <c r="G43" s="143"/>
      <c r="H43" s="143"/>
      <c r="I43" s="143"/>
      <c r="J43" s="143"/>
      <c r="K43" s="143"/>
      <c r="L43" s="143"/>
      <c r="M43" s="143"/>
      <c r="N43" s="143"/>
      <c r="O43" s="143"/>
      <c r="P43" s="143"/>
      <c r="Q43" s="143"/>
      <c r="R43" s="143"/>
    </row>
    <row r="45" spans="1:18" ht="19.5" x14ac:dyDescent="0.25">
      <c r="A45" s="1049">
        <v>47</v>
      </c>
      <c r="B45" s="1049"/>
      <c r="C45" s="1049"/>
      <c r="D45" s="1049"/>
      <c r="E45" s="1049"/>
      <c r="F45" s="1049"/>
      <c r="G45" s="1049"/>
      <c r="H45" s="1049"/>
      <c r="I45" s="1049"/>
      <c r="J45" s="1049"/>
      <c r="K45" s="1049"/>
      <c r="L45" s="1049"/>
      <c r="M45" s="1049"/>
      <c r="N45" s="1049"/>
      <c r="O45" s="1049"/>
      <c r="P45" s="1049"/>
      <c r="Q45" s="1049"/>
      <c r="R45" s="1049"/>
    </row>
  </sheetData>
  <mergeCells count="26">
    <mergeCell ref="A1:R1"/>
    <mergeCell ref="A2:R2"/>
    <mergeCell ref="A3:R3"/>
    <mergeCell ref="A45:R45"/>
    <mergeCell ref="H9:L9"/>
    <mergeCell ref="N9:R9"/>
    <mergeCell ref="D11:F11"/>
    <mergeCell ref="D12:F12"/>
    <mergeCell ref="D13:F13"/>
    <mergeCell ref="D15:H15"/>
    <mergeCell ref="A39:R39"/>
    <mergeCell ref="D32:F32"/>
    <mergeCell ref="D34:F34"/>
    <mergeCell ref="D36:F36"/>
    <mergeCell ref="D26:H26"/>
    <mergeCell ref="D31:F31"/>
    <mergeCell ref="A28:R28"/>
    <mergeCell ref="P7:R7"/>
    <mergeCell ref="P8:R8"/>
    <mergeCell ref="D22:F22"/>
    <mergeCell ref="D23:F23"/>
    <mergeCell ref="D24:F24"/>
    <mergeCell ref="H20:P20"/>
    <mergeCell ref="P19:R19"/>
    <mergeCell ref="B16:R16"/>
    <mergeCell ref="A18:R18"/>
  </mergeCells>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2:K30"/>
  <sheetViews>
    <sheetView rightToLeft="1" topLeftCell="A4" workbookViewId="0">
      <selection activeCell="K31" sqref="K31"/>
    </sheetView>
  </sheetViews>
  <sheetFormatPr defaultRowHeight="15" x14ac:dyDescent="0.25"/>
  <cols>
    <col min="1" max="1" width="7.85546875" bestFit="1" customWidth="1"/>
    <col min="2" max="2" width="28.7109375" bestFit="1" customWidth="1"/>
    <col min="3" max="3" width="9" bestFit="1" customWidth="1"/>
    <col min="4" max="4" width="15.5703125" bestFit="1" customWidth="1"/>
    <col min="5" max="5" width="14.140625" bestFit="1" customWidth="1"/>
    <col min="6" max="8" width="15.5703125" bestFit="1" customWidth="1"/>
  </cols>
  <sheetData>
    <row r="2" spans="1:11" ht="24.75" x14ac:dyDescent="0.7">
      <c r="A2" s="832" t="s">
        <v>1108</v>
      </c>
      <c r="B2" s="832"/>
      <c r="C2" s="819"/>
      <c r="D2" s="819"/>
      <c r="E2" s="819"/>
      <c r="F2" s="819"/>
      <c r="G2" s="819"/>
      <c r="H2" s="819"/>
    </row>
    <row r="3" spans="1:11" ht="24.75" x14ac:dyDescent="0.7">
      <c r="A3" s="819"/>
      <c r="B3" s="819"/>
      <c r="C3" s="819"/>
      <c r="D3" s="830">
        <v>1399</v>
      </c>
      <c r="E3" s="828"/>
      <c r="F3" s="819"/>
      <c r="G3" s="819"/>
      <c r="H3" s="819"/>
    </row>
    <row r="4" spans="1:11" ht="24.75" x14ac:dyDescent="0.7">
      <c r="A4" s="819"/>
      <c r="B4" s="819" t="s">
        <v>1072</v>
      </c>
      <c r="C4" s="819"/>
      <c r="D4" s="843"/>
      <c r="E4" s="819"/>
      <c r="F4" s="819"/>
      <c r="G4" s="819"/>
      <c r="H4" s="819"/>
    </row>
    <row r="5" spans="1:11" ht="24.75" x14ac:dyDescent="0.7">
      <c r="A5" s="819"/>
      <c r="B5" s="819" t="s">
        <v>1073</v>
      </c>
      <c r="C5" s="819"/>
      <c r="E5" s="819"/>
      <c r="F5" s="819"/>
      <c r="G5" s="819"/>
      <c r="H5" s="819"/>
    </row>
    <row r="6" spans="1:11" ht="25.5" thickBot="1" x14ac:dyDescent="0.75">
      <c r="A6" s="819"/>
      <c r="C6" s="819"/>
      <c r="D6" s="120"/>
      <c r="E6" s="819"/>
      <c r="F6" s="819"/>
      <c r="G6" s="819"/>
      <c r="H6" s="819"/>
    </row>
    <row r="7" spans="1:11" ht="25.5" thickTop="1" x14ac:dyDescent="0.7">
      <c r="A7" s="819"/>
      <c r="B7" s="819"/>
      <c r="C7" s="819"/>
      <c r="D7" s="104"/>
      <c r="E7" s="819"/>
      <c r="F7" s="819"/>
      <c r="G7" s="819"/>
      <c r="H7" s="819"/>
    </row>
    <row r="8" spans="1:11" ht="24.75" x14ac:dyDescent="0.7">
      <c r="A8" s="819"/>
      <c r="B8" s="819"/>
      <c r="C8" s="819"/>
      <c r="D8" s="819"/>
      <c r="E8" s="819"/>
      <c r="F8" s="819"/>
      <c r="G8" s="819"/>
      <c r="H8" s="819"/>
    </row>
    <row r="9" spans="1:11" ht="24.75" x14ac:dyDescent="0.7">
      <c r="A9" s="819" t="s">
        <v>965</v>
      </c>
      <c r="B9" s="842" t="s">
        <v>1069</v>
      </c>
      <c r="C9" s="842"/>
      <c r="D9" s="842"/>
      <c r="E9" s="842"/>
      <c r="F9" s="842"/>
      <c r="G9" s="842"/>
      <c r="H9" s="842"/>
    </row>
    <row r="10" spans="1:11" ht="24.75" x14ac:dyDescent="0.7">
      <c r="A10" s="819"/>
      <c r="B10" s="844" t="s">
        <v>1039</v>
      </c>
      <c r="C10" s="844" t="s">
        <v>1070</v>
      </c>
      <c r="D10" s="844" t="s">
        <v>1042</v>
      </c>
      <c r="E10" s="844" t="s">
        <v>1041</v>
      </c>
      <c r="F10" s="844" t="s">
        <v>108</v>
      </c>
      <c r="G10" s="844" t="s">
        <v>1040</v>
      </c>
      <c r="H10" s="844" t="s">
        <v>1071</v>
      </c>
      <c r="I10" s="819"/>
      <c r="J10" s="819"/>
      <c r="K10" s="819"/>
    </row>
    <row r="11" spans="1:11" ht="24.75" x14ac:dyDescent="0.7">
      <c r="A11" s="819"/>
      <c r="B11" s="819"/>
      <c r="C11" s="819"/>
      <c r="D11" s="819"/>
      <c r="E11" s="819"/>
      <c r="F11" s="819"/>
      <c r="G11" s="819"/>
      <c r="H11" s="819"/>
    </row>
    <row r="12" spans="1:11" ht="24.75" x14ac:dyDescent="0.7">
      <c r="A12" s="819"/>
      <c r="B12" s="819"/>
      <c r="C12" s="819"/>
      <c r="D12" s="819"/>
      <c r="E12" s="819"/>
      <c r="F12" s="819"/>
      <c r="G12" s="819"/>
      <c r="H12" s="819"/>
    </row>
    <row r="13" spans="1:11" ht="24.75" x14ac:dyDescent="0.7">
      <c r="A13" s="819" t="s">
        <v>1074</v>
      </c>
      <c r="B13" s="819" t="s">
        <v>1073</v>
      </c>
      <c r="C13" s="819"/>
      <c r="D13" s="819"/>
      <c r="E13" s="819"/>
      <c r="F13" s="819"/>
      <c r="G13" s="819"/>
      <c r="H13" s="819"/>
    </row>
    <row r="14" spans="1:11" ht="24.75" x14ac:dyDescent="0.7">
      <c r="A14" s="819" t="s">
        <v>1075</v>
      </c>
      <c r="B14" s="819" t="s">
        <v>1030</v>
      </c>
      <c r="C14" s="819"/>
      <c r="D14" s="819"/>
      <c r="E14" s="819"/>
      <c r="F14" s="819"/>
      <c r="G14" s="819"/>
      <c r="H14" s="819"/>
    </row>
    <row r="15" spans="1:11" ht="24.75" x14ac:dyDescent="0.7">
      <c r="A15" s="819"/>
      <c r="B15" s="844" t="s">
        <v>1031</v>
      </c>
      <c r="C15" s="844" t="s">
        <v>1032</v>
      </c>
      <c r="D15" s="844" t="s">
        <v>1033</v>
      </c>
      <c r="E15" s="844" t="s">
        <v>1034</v>
      </c>
      <c r="F15" s="844" t="s">
        <v>1035</v>
      </c>
      <c r="G15" s="844" t="s">
        <v>1038</v>
      </c>
      <c r="H15" s="844" t="s">
        <v>1042</v>
      </c>
    </row>
    <row r="16" spans="1:11" ht="24.75" x14ac:dyDescent="0.7">
      <c r="A16" s="819"/>
      <c r="B16" s="819"/>
      <c r="C16" s="819"/>
      <c r="D16" s="819"/>
      <c r="E16" s="819"/>
      <c r="F16" s="819"/>
      <c r="G16" s="819"/>
      <c r="H16" s="819"/>
    </row>
    <row r="17" spans="1:8" ht="24.75" x14ac:dyDescent="0.7">
      <c r="A17" s="819"/>
      <c r="B17" s="819"/>
      <c r="C17" s="819"/>
      <c r="D17" s="819"/>
      <c r="E17" s="819"/>
      <c r="F17" s="819"/>
      <c r="G17" s="819"/>
      <c r="H17" s="819"/>
    </row>
    <row r="18" spans="1:8" ht="24.75" x14ac:dyDescent="0.7">
      <c r="A18" s="819" t="s">
        <v>1076</v>
      </c>
      <c r="B18" s="819" t="s">
        <v>1036</v>
      </c>
      <c r="C18" s="819"/>
      <c r="D18" s="819"/>
      <c r="E18" s="819"/>
      <c r="F18" s="819"/>
      <c r="G18" s="819"/>
      <c r="H18" s="819"/>
    </row>
    <row r="19" spans="1:8" ht="24.75" x14ac:dyDescent="0.7">
      <c r="A19" s="819"/>
      <c r="B19" s="844" t="s">
        <v>1037</v>
      </c>
      <c r="C19" s="844" t="s">
        <v>108</v>
      </c>
      <c r="D19" s="844" t="s">
        <v>1034</v>
      </c>
      <c r="E19" s="844" t="s">
        <v>1038</v>
      </c>
      <c r="F19" s="844" t="s">
        <v>1042</v>
      </c>
      <c r="G19" s="844"/>
      <c r="H19" s="844"/>
    </row>
    <row r="20" spans="1:8" ht="24.75" x14ac:dyDescent="0.7">
      <c r="A20" s="819"/>
      <c r="B20" s="819"/>
      <c r="C20" s="819"/>
      <c r="D20" s="819"/>
      <c r="E20" s="819"/>
      <c r="F20" s="819"/>
      <c r="G20" s="819"/>
      <c r="H20" s="819"/>
    </row>
    <row r="21" spans="1:8" ht="24.75" x14ac:dyDescent="0.7">
      <c r="A21" s="819" t="s">
        <v>1077</v>
      </c>
      <c r="B21" s="819" t="s">
        <v>1068</v>
      </c>
      <c r="C21" s="819"/>
      <c r="D21" s="819"/>
      <c r="E21" s="819"/>
      <c r="F21" s="819"/>
      <c r="G21" s="819"/>
      <c r="H21" s="819"/>
    </row>
    <row r="22" spans="1:8" ht="24.75" x14ac:dyDescent="0.7">
      <c r="A22" s="819"/>
      <c r="B22" s="819"/>
      <c r="C22" s="819"/>
      <c r="D22" s="819"/>
      <c r="F22" s="819"/>
      <c r="G22" s="819"/>
      <c r="H22" s="819"/>
    </row>
    <row r="23" spans="1:8" ht="24.75" x14ac:dyDescent="0.7">
      <c r="A23" s="819"/>
      <c r="B23" s="819"/>
      <c r="C23" s="819"/>
      <c r="D23" s="819"/>
      <c r="F23" s="819"/>
      <c r="G23" s="819"/>
      <c r="H23" s="819"/>
    </row>
    <row r="24" spans="1:8" ht="24.75" x14ac:dyDescent="0.7">
      <c r="A24" s="819"/>
      <c r="B24" s="196"/>
      <c r="C24" s="819"/>
      <c r="D24" s="819"/>
      <c r="F24" s="819"/>
      <c r="G24" s="819"/>
      <c r="H24" s="819"/>
    </row>
    <row r="25" spans="1:8" ht="24.75" x14ac:dyDescent="0.7">
      <c r="A25" s="819"/>
      <c r="B25" s="196"/>
      <c r="C25" s="819"/>
      <c r="D25" s="819"/>
      <c r="F25" s="819"/>
      <c r="G25" s="819"/>
      <c r="H25" s="819"/>
    </row>
    <row r="26" spans="1:8" ht="18" x14ac:dyDescent="0.25">
      <c r="B26" s="196"/>
    </row>
    <row r="27" spans="1:8" ht="18" x14ac:dyDescent="0.25">
      <c r="B27" s="149"/>
    </row>
    <row r="28" spans="1:8" ht="18" x14ac:dyDescent="0.25">
      <c r="B28" s="196"/>
    </row>
    <row r="29" spans="1:8" ht="18" x14ac:dyDescent="0.25">
      <c r="B29" s="196"/>
    </row>
    <row r="30" spans="1:8" ht="18" x14ac:dyDescent="0.25">
      <c r="B30" s="196"/>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44"/>
  <sheetViews>
    <sheetView rightToLeft="1" zoomScaleNormal="100" zoomScaleSheetLayoutView="100" workbookViewId="0">
      <selection activeCell="B11" sqref="B11"/>
    </sheetView>
  </sheetViews>
  <sheetFormatPr defaultColWidth="1.140625" defaultRowHeight="15.75" x14ac:dyDescent="0.4"/>
  <cols>
    <col min="1" max="1" width="2.140625" style="8" customWidth="1"/>
    <col min="2" max="2" width="36.140625" style="8" customWidth="1"/>
    <col min="3" max="3" width="1.140625" style="8" customWidth="1"/>
    <col min="4" max="4" width="7.7109375" style="8" customWidth="1"/>
    <col min="5" max="5" width="2.140625" style="8" customWidth="1"/>
    <col min="6" max="6" width="10.7109375" style="400" customWidth="1"/>
    <col min="7" max="7" width="1" style="400" customWidth="1"/>
    <col min="8" max="8" width="0.7109375" style="400" customWidth="1"/>
    <col min="9" max="9" width="10.7109375" style="400" customWidth="1"/>
    <col min="10" max="10" width="0.7109375" style="8" customWidth="1"/>
    <col min="11" max="11" width="10.7109375" style="249" bestFit="1" customWidth="1"/>
    <col min="12" max="12" width="9" style="8" customWidth="1"/>
    <col min="13" max="13" width="9.85546875" style="8" bestFit="1" customWidth="1"/>
    <col min="14" max="14" width="15.85546875" style="8" bestFit="1" customWidth="1"/>
    <col min="15" max="253" width="9" style="8" customWidth="1"/>
    <col min="254" max="254" width="2.140625" style="8" customWidth="1"/>
    <col min="255" max="255" width="36.140625" style="8" customWidth="1"/>
    <col min="256" max="16384" width="1.140625" style="8"/>
  </cols>
  <sheetData>
    <row r="1" spans="1:13" ht="21" x14ac:dyDescent="0.4">
      <c r="A1" s="877" t="str">
        <f>'سر برگ صفحات'!A1</f>
        <v>شرکت صندوق پژوهش و فناوری غیر دولتی ....(سهامی خاص)</v>
      </c>
      <c r="B1" s="877"/>
      <c r="C1" s="877"/>
      <c r="D1" s="877"/>
      <c r="E1" s="877"/>
      <c r="F1" s="877"/>
      <c r="G1" s="877"/>
      <c r="H1" s="877"/>
      <c r="I1" s="877"/>
      <c r="J1" s="246"/>
      <c r="K1" s="247"/>
      <c r="L1" s="248"/>
      <c r="M1" s="248"/>
    </row>
    <row r="2" spans="1:13" ht="21" x14ac:dyDescent="0.4">
      <c r="A2" s="877" t="s">
        <v>855</v>
      </c>
      <c r="B2" s="877"/>
      <c r="C2" s="877"/>
      <c r="D2" s="877"/>
      <c r="E2" s="877"/>
      <c r="F2" s="877"/>
      <c r="G2" s="877"/>
      <c r="H2" s="877"/>
      <c r="I2" s="877"/>
      <c r="J2" s="246"/>
      <c r="K2" s="247"/>
      <c r="L2" s="248"/>
      <c r="M2" s="248"/>
    </row>
    <row r="3" spans="1:13" ht="21" x14ac:dyDescent="0.4">
      <c r="A3" s="877" t="str">
        <f>'سر برگ صفحات'!A3</f>
        <v>سال مالي منتهی به .. اسفند …</v>
      </c>
      <c r="B3" s="877"/>
      <c r="C3" s="877"/>
      <c r="D3" s="877"/>
      <c r="E3" s="877"/>
      <c r="F3" s="877"/>
      <c r="G3" s="877"/>
      <c r="H3" s="877"/>
      <c r="I3" s="877"/>
      <c r="J3" s="246"/>
      <c r="K3" s="247"/>
      <c r="L3" s="248"/>
      <c r="M3" s="248"/>
    </row>
    <row r="4" spans="1:13" x14ac:dyDescent="0.4">
      <c r="A4" s="9"/>
      <c r="B4" s="9"/>
      <c r="C4" s="9"/>
      <c r="D4" s="9"/>
      <c r="E4" s="9"/>
      <c r="F4" s="370"/>
      <c r="G4" s="370"/>
      <c r="H4" s="370"/>
      <c r="I4" s="370"/>
      <c r="J4" s="9"/>
    </row>
    <row r="5" spans="1:13" s="253" customFormat="1" ht="18" x14ac:dyDescent="0.25">
      <c r="A5" s="250"/>
      <c r="B5" s="250"/>
      <c r="C5" s="250"/>
      <c r="D5" s="250"/>
      <c r="E5" s="250"/>
      <c r="F5" s="878"/>
      <c r="G5" s="878"/>
      <c r="H5" s="318"/>
      <c r="I5" s="318" t="s">
        <v>24</v>
      </c>
      <c r="J5" s="250"/>
      <c r="K5" s="252"/>
    </row>
    <row r="6" spans="1:13" s="267" customFormat="1" ht="19.5" x14ac:dyDescent="0.25">
      <c r="A6" s="262"/>
      <c r="B6" s="262"/>
      <c r="C6" s="262"/>
      <c r="D6" s="263" t="s">
        <v>26</v>
      </c>
      <c r="E6" s="264"/>
      <c r="F6" s="879" t="str">
        <f>'سر برگ صفحات'!A5</f>
        <v>سال 1399</v>
      </c>
      <c r="G6" s="879"/>
      <c r="H6" s="319"/>
      <c r="I6" s="358" t="str">
        <f>'سر برگ صفحات'!A4</f>
        <v>سال 1398</v>
      </c>
      <c r="J6" s="265"/>
      <c r="K6" s="266"/>
    </row>
    <row r="7" spans="1:13" s="253" customFormat="1" ht="18" x14ac:dyDescent="0.25">
      <c r="A7" s="250"/>
      <c r="B7" s="250"/>
      <c r="C7" s="250"/>
      <c r="D7" s="254"/>
      <c r="E7" s="251"/>
      <c r="F7" s="318" t="s">
        <v>27</v>
      </c>
      <c r="G7" s="223"/>
      <c r="H7" s="318"/>
      <c r="I7" s="398" t="s">
        <v>27</v>
      </c>
      <c r="J7" s="254"/>
      <c r="K7" s="252"/>
    </row>
    <row r="8" spans="1:13" s="253" customFormat="1" ht="19.5" x14ac:dyDescent="0.25">
      <c r="A8" s="250"/>
      <c r="B8" s="11" t="s">
        <v>58</v>
      </c>
      <c r="C8" s="250"/>
      <c r="D8" s="256"/>
      <c r="E8" s="256"/>
      <c r="F8" s="213">
        <f>سودوزيان!F26</f>
        <v>0</v>
      </c>
      <c r="G8" s="212"/>
      <c r="H8" s="212"/>
      <c r="I8" s="232">
        <f>سودوزيان!H26</f>
        <v>0</v>
      </c>
      <c r="J8" s="257"/>
      <c r="K8" s="252"/>
      <c r="M8" s="258"/>
    </row>
    <row r="9" spans="1:13" s="253" customFormat="1" ht="19.5" x14ac:dyDescent="0.25">
      <c r="A9" s="250"/>
      <c r="B9" s="11" t="s">
        <v>59</v>
      </c>
      <c r="C9" s="250"/>
      <c r="D9" s="256"/>
      <c r="E9" s="256"/>
      <c r="F9" s="316"/>
      <c r="G9" s="212"/>
      <c r="H9" s="212"/>
      <c r="I9" s="212"/>
      <c r="J9" s="257"/>
      <c r="K9" s="252"/>
      <c r="M9" s="258"/>
    </row>
    <row r="10" spans="1:13" s="253" customFormat="1" ht="18" x14ac:dyDescent="0.25">
      <c r="A10" s="250"/>
      <c r="B10" s="255" t="s">
        <v>62</v>
      </c>
      <c r="C10" s="250"/>
      <c r="D10" s="726"/>
      <c r="E10" s="726"/>
      <c r="F10" s="332"/>
      <c r="G10" s="727"/>
      <c r="H10" s="727"/>
      <c r="I10" s="728"/>
      <c r="J10" s="257"/>
      <c r="K10" s="252"/>
      <c r="M10" s="258"/>
    </row>
    <row r="11" spans="1:13" s="253" customFormat="1" ht="36" x14ac:dyDescent="0.25">
      <c r="A11" s="250"/>
      <c r="B11" s="255" t="s">
        <v>60</v>
      </c>
      <c r="C11" s="250"/>
      <c r="D11" s="256"/>
      <c r="E11" s="256"/>
      <c r="F11" s="303"/>
      <c r="G11" s="212"/>
      <c r="H11" s="212"/>
      <c r="I11" s="399"/>
      <c r="J11" s="257"/>
      <c r="K11" s="252"/>
      <c r="M11" s="258"/>
    </row>
    <row r="12" spans="1:13" s="253" customFormat="1" ht="18.75" thickBot="1" x14ac:dyDescent="0.3">
      <c r="A12" s="250"/>
      <c r="B12" s="255" t="s">
        <v>61</v>
      </c>
      <c r="C12" s="250"/>
      <c r="D12" s="256"/>
      <c r="E12" s="256"/>
      <c r="F12" s="308"/>
      <c r="G12" s="212"/>
      <c r="H12" s="212"/>
      <c r="I12" s="243"/>
      <c r="J12" s="257"/>
      <c r="K12" s="252"/>
      <c r="M12" s="258"/>
    </row>
    <row r="13" spans="1:13" s="253" customFormat="1" ht="18.75" thickTop="1" x14ac:dyDescent="0.25">
      <c r="A13" s="250"/>
      <c r="B13" s="255"/>
      <c r="C13" s="250"/>
      <c r="D13" s="256"/>
      <c r="E13" s="256"/>
      <c r="F13" s="316"/>
      <c r="G13" s="212"/>
      <c r="H13" s="212"/>
      <c r="I13" s="212"/>
      <c r="J13" s="257"/>
      <c r="K13" s="252"/>
      <c r="M13" s="258"/>
    </row>
    <row r="14" spans="1:13" s="253" customFormat="1" ht="21" x14ac:dyDescent="0.25">
      <c r="A14" s="876"/>
      <c r="B14" s="876"/>
      <c r="C14" s="876"/>
      <c r="D14" s="876"/>
      <c r="E14" s="876"/>
      <c r="F14" s="876"/>
      <c r="G14" s="876"/>
      <c r="H14" s="876"/>
      <c r="I14" s="876"/>
      <c r="J14" s="251"/>
      <c r="K14" s="252"/>
    </row>
    <row r="15" spans="1:13" s="253" customFormat="1" ht="21" x14ac:dyDescent="0.25">
      <c r="A15" s="876" t="str">
        <f>'سر برگ صفحات'!A13</f>
        <v>يادداشتهاي توضيحي ، بخش جدایی ناپذیر صورت هاي مالي است .</v>
      </c>
      <c r="B15" s="876"/>
      <c r="C15" s="876"/>
      <c r="D15" s="876"/>
      <c r="E15" s="876"/>
      <c r="F15" s="876"/>
      <c r="G15" s="876"/>
      <c r="H15" s="876"/>
      <c r="I15" s="876"/>
      <c r="J15" s="282"/>
      <c r="K15" s="252"/>
    </row>
    <row r="16" spans="1:13" s="253" customFormat="1" ht="18" x14ac:dyDescent="0.25">
      <c r="A16" s="251"/>
      <c r="B16" s="251"/>
      <c r="C16" s="251"/>
      <c r="D16" s="251"/>
      <c r="E16" s="251"/>
      <c r="F16" s="318"/>
      <c r="G16" s="318"/>
      <c r="H16" s="318"/>
      <c r="I16" s="318"/>
      <c r="J16" s="251"/>
      <c r="K16" s="252"/>
    </row>
    <row r="17" spans="1:11" s="253" customFormat="1" ht="18" x14ac:dyDescent="0.25">
      <c r="A17" s="251"/>
      <c r="B17" s="251"/>
      <c r="C17" s="251"/>
      <c r="D17" s="251"/>
      <c r="E17" s="251"/>
      <c r="F17" s="318"/>
      <c r="G17" s="318"/>
      <c r="H17" s="318"/>
      <c r="I17" s="318"/>
      <c r="J17" s="251"/>
      <c r="K17" s="252"/>
    </row>
    <row r="18" spans="1:11" s="253" customFormat="1" ht="18" x14ac:dyDescent="0.25">
      <c r="A18" s="251"/>
      <c r="B18" s="251"/>
      <c r="C18" s="251"/>
      <c r="D18" s="251"/>
      <c r="E18" s="251"/>
      <c r="F18" s="318"/>
      <c r="G18" s="318"/>
      <c r="H18" s="318"/>
      <c r="I18" s="318"/>
      <c r="J18" s="251"/>
      <c r="K18" s="252"/>
    </row>
    <row r="19" spans="1:11" s="253" customFormat="1" ht="18" x14ac:dyDescent="0.25">
      <c r="A19" s="251"/>
      <c r="B19" s="251"/>
      <c r="C19" s="251"/>
      <c r="D19" s="251"/>
      <c r="E19" s="251"/>
      <c r="F19" s="318"/>
      <c r="G19" s="318"/>
      <c r="H19" s="318"/>
      <c r="I19" s="318"/>
      <c r="J19" s="251"/>
      <c r="K19" s="252"/>
    </row>
    <row r="20" spans="1:11" s="253" customFormat="1" ht="18" x14ac:dyDescent="0.25">
      <c r="A20" s="251"/>
      <c r="B20" s="251"/>
      <c r="C20" s="251"/>
      <c r="D20" s="251"/>
      <c r="E20" s="251"/>
      <c r="F20" s="318"/>
      <c r="G20" s="318"/>
      <c r="H20" s="318"/>
      <c r="I20" s="318"/>
      <c r="J20" s="251"/>
      <c r="K20" s="252"/>
    </row>
    <row r="21" spans="1:11" s="253" customFormat="1" ht="18" x14ac:dyDescent="0.25">
      <c r="A21" s="251"/>
      <c r="B21" s="251"/>
      <c r="C21" s="251"/>
      <c r="D21" s="251"/>
      <c r="E21" s="251"/>
      <c r="F21" s="318"/>
      <c r="G21" s="318"/>
      <c r="H21" s="318"/>
      <c r="I21" s="318"/>
      <c r="J21" s="251"/>
      <c r="K21" s="252"/>
    </row>
    <row r="22" spans="1:11" s="253" customFormat="1" ht="18" x14ac:dyDescent="0.25">
      <c r="A22" s="251"/>
      <c r="B22" s="251"/>
      <c r="C22" s="251"/>
      <c r="D22" s="251"/>
      <c r="E22" s="251"/>
      <c r="F22" s="318"/>
      <c r="G22" s="318"/>
      <c r="H22" s="318"/>
      <c r="I22" s="318"/>
      <c r="J22" s="251"/>
      <c r="K22" s="252"/>
    </row>
    <row r="23" spans="1:11" s="253" customFormat="1" ht="18" x14ac:dyDescent="0.25">
      <c r="A23" s="251"/>
      <c r="B23" s="251"/>
      <c r="C23" s="251"/>
      <c r="D23" s="251"/>
      <c r="E23" s="251"/>
      <c r="F23" s="318"/>
      <c r="G23" s="318"/>
      <c r="H23" s="318"/>
      <c r="I23" s="318"/>
      <c r="J23" s="251"/>
      <c r="K23" s="252"/>
    </row>
    <row r="24" spans="1:11" s="253" customFormat="1" ht="18" x14ac:dyDescent="0.25">
      <c r="A24" s="251"/>
      <c r="B24" s="251"/>
      <c r="C24" s="251"/>
      <c r="D24" s="251"/>
      <c r="E24" s="251"/>
      <c r="F24" s="318"/>
      <c r="G24" s="318"/>
      <c r="H24" s="318"/>
      <c r="I24" s="318"/>
      <c r="J24" s="251"/>
      <c r="K24" s="252"/>
    </row>
    <row r="25" spans="1:11" s="253" customFormat="1" ht="18" x14ac:dyDescent="0.25">
      <c r="A25" s="251"/>
      <c r="B25" s="251"/>
      <c r="C25" s="251"/>
      <c r="D25" s="251"/>
      <c r="E25" s="251"/>
      <c r="F25" s="318"/>
      <c r="G25" s="318"/>
      <c r="H25" s="318"/>
      <c r="I25" s="318"/>
      <c r="J25" s="251"/>
      <c r="K25" s="252"/>
    </row>
    <row r="26" spans="1:11" s="253" customFormat="1" ht="18" x14ac:dyDescent="0.25">
      <c r="A26" s="251"/>
      <c r="B26" s="251"/>
      <c r="C26" s="251"/>
      <c r="D26" s="251"/>
      <c r="E26" s="251"/>
      <c r="F26" s="318"/>
      <c r="G26" s="318"/>
      <c r="H26" s="318"/>
      <c r="I26" s="318"/>
      <c r="J26" s="251"/>
      <c r="K26" s="252"/>
    </row>
    <row r="28" spans="1:11" x14ac:dyDescent="0.4">
      <c r="I28" s="17"/>
    </row>
    <row r="33" spans="1:11" x14ac:dyDescent="0.4">
      <c r="I33" s="401"/>
    </row>
    <row r="40" spans="1:11" s="261" customFormat="1" ht="18" x14ac:dyDescent="0.25">
      <c r="A40" s="875"/>
      <c r="B40" s="875"/>
      <c r="C40" s="875"/>
      <c r="D40" s="875"/>
      <c r="E40" s="875"/>
      <c r="F40" s="875"/>
      <c r="G40" s="875"/>
      <c r="H40" s="875"/>
      <c r="I40" s="875"/>
      <c r="J40" s="259"/>
      <c r="K40" s="260"/>
    </row>
    <row r="44" spans="1:11" s="261" customFormat="1" ht="18" x14ac:dyDescent="0.25">
      <c r="A44" s="875">
        <v>3</v>
      </c>
      <c r="B44" s="875"/>
      <c r="C44" s="875"/>
      <c r="D44" s="875"/>
      <c r="E44" s="875"/>
      <c r="F44" s="875"/>
      <c r="G44" s="875"/>
      <c r="H44" s="875"/>
      <c r="I44" s="875"/>
      <c r="J44" s="283"/>
      <c r="K44" s="260"/>
    </row>
  </sheetData>
  <mergeCells count="9">
    <mergeCell ref="A44:I44"/>
    <mergeCell ref="A15:I15"/>
    <mergeCell ref="A14:I14"/>
    <mergeCell ref="A40:I40"/>
    <mergeCell ref="A1:I1"/>
    <mergeCell ref="A2:I2"/>
    <mergeCell ref="A3:I3"/>
    <mergeCell ref="F5:G5"/>
    <mergeCell ref="F6:G6"/>
  </mergeCells>
  <conditionalFormatting sqref="G8:J13">
    <cfRule type="cellIs" dxfId="7" priority="3" stopIfTrue="1" operator="lessThan">
      <formula>0</formula>
    </cfRule>
  </conditionalFormatting>
  <pageMargins left="0.39370078740157483" right="0.78740157480314965" top="0.39370078740157483" bottom="0.39370078740157483" header="0.31496062992125984" footer="0.31496062992125984"/>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S46"/>
  <sheetViews>
    <sheetView rightToLeft="1" topLeftCell="A7" zoomScaleNormal="100" zoomScaleSheetLayoutView="106" workbookViewId="0">
      <selection activeCell="S24" sqref="S24"/>
    </sheetView>
  </sheetViews>
  <sheetFormatPr defaultColWidth="9" defaultRowHeight="18" x14ac:dyDescent="0.25"/>
  <cols>
    <col min="1" max="1" width="7.28515625" style="141" customWidth="1"/>
    <col min="2" max="2" width="7.7109375" style="141" customWidth="1"/>
    <col min="3" max="3" width="1.42578125" style="141" customWidth="1"/>
    <col min="4" max="4" width="21.140625" style="141" customWidth="1"/>
    <col min="5" max="5" width="1.140625" style="141" customWidth="1"/>
    <col min="6" max="6" width="7.85546875" style="141" customWidth="1"/>
    <col min="7" max="7" width="1.140625" style="141" customWidth="1"/>
    <col min="8" max="8" width="8.28515625" style="141" customWidth="1"/>
    <col min="9" max="9" width="1.140625" style="141" customWidth="1"/>
    <col min="10" max="10" width="10.28515625" style="141" customWidth="1"/>
    <col min="11" max="11" width="1.140625" style="141" customWidth="1"/>
    <col min="12" max="12" width="11.7109375" style="141" customWidth="1"/>
    <col min="13" max="13" width="1.140625" style="141" customWidth="1"/>
    <col min="14" max="14" width="8.140625" style="141" customWidth="1"/>
    <col min="15" max="15" width="1.140625" style="141" customWidth="1"/>
    <col min="16" max="16384" width="9" style="141"/>
  </cols>
  <sheetData>
    <row r="1" spans="1:19" s="132" customFormat="1" ht="21" x14ac:dyDescent="0.55000000000000004">
      <c r="A1" s="1031" t="str">
        <f>'سر برگ صفحات'!A1</f>
        <v>شرکت صندوق پژوهش و فناوری غیر دولتی ....(سهامی خاص)</v>
      </c>
      <c r="B1" s="1031"/>
      <c r="C1" s="1031"/>
      <c r="D1" s="1031"/>
      <c r="E1" s="1031"/>
      <c r="F1" s="1031"/>
      <c r="G1" s="1031"/>
      <c r="H1" s="1031"/>
      <c r="I1" s="1031"/>
      <c r="J1" s="1031"/>
      <c r="K1" s="1031"/>
      <c r="L1" s="1031"/>
      <c r="M1" s="1031"/>
      <c r="N1" s="1031"/>
      <c r="O1" s="1031"/>
      <c r="P1" s="336"/>
      <c r="Q1" s="336"/>
      <c r="R1" s="336"/>
      <c r="S1" s="336"/>
    </row>
    <row r="2" spans="1:19" s="132" customFormat="1" ht="18" customHeight="1" x14ac:dyDescent="0.55000000000000004">
      <c r="A2" s="1031" t="str">
        <f>'سر برگ صفحات'!A14</f>
        <v>يادداشتهاي توضيحي صورت هاي مالي</v>
      </c>
      <c r="B2" s="1031"/>
      <c r="C2" s="1031"/>
      <c r="D2" s="1031"/>
      <c r="E2" s="1031"/>
      <c r="F2" s="1031"/>
      <c r="G2" s="1031"/>
      <c r="H2" s="1031"/>
      <c r="I2" s="1031"/>
      <c r="J2" s="1031"/>
      <c r="K2" s="1031"/>
      <c r="L2" s="1031"/>
      <c r="M2" s="1031"/>
      <c r="N2" s="1031"/>
      <c r="O2" s="1031"/>
      <c r="P2" s="337"/>
      <c r="Q2" s="337"/>
      <c r="R2" s="337"/>
      <c r="S2" s="337"/>
    </row>
    <row r="3" spans="1:19" s="132" customFormat="1" ht="21" x14ac:dyDescent="0.55000000000000004">
      <c r="A3" s="1031" t="str">
        <f>'سر برگ صفحات'!A3</f>
        <v>سال مالي منتهی به .. اسفند …</v>
      </c>
      <c r="B3" s="1031"/>
      <c r="C3" s="1031"/>
      <c r="D3" s="1031"/>
      <c r="E3" s="1031"/>
      <c r="F3" s="1031"/>
      <c r="G3" s="1031"/>
      <c r="H3" s="1031"/>
      <c r="I3" s="1031"/>
      <c r="J3" s="1031"/>
      <c r="K3" s="1031"/>
      <c r="L3" s="1031"/>
      <c r="M3" s="1031"/>
      <c r="N3" s="1031"/>
      <c r="O3" s="1031"/>
      <c r="P3" s="336"/>
      <c r="Q3" s="336"/>
      <c r="R3" s="336"/>
      <c r="S3" s="336"/>
    </row>
    <row r="6" spans="1:19" x14ac:dyDescent="0.25">
      <c r="O6" s="145"/>
    </row>
    <row r="7" spans="1:19" ht="19.5" x14ac:dyDescent="0.25">
      <c r="A7" s="1043" t="s">
        <v>1078</v>
      </c>
      <c r="B7" s="1043"/>
      <c r="C7" s="1043"/>
      <c r="D7" s="1043"/>
      <c r="E7" s="1043"/>
      <c r="F7" s="1043"/>
      <c r="G7" s="1043"/>
      <c r="H7" s="1043"/>
    </row>
    <row r="8" spans="1:19" ht="19.5" x14ac:dyDescent="0.25">
      <c r="A8" s="1057" t="s">
        <v>1079</v>
      </c>
      <c r="B8" s="1057"/>
      <c r="C8" s="1057"/>
      <c r="D8" s="1057"/>
    </row>
    <row r="9" spans="1:19" ht="19.5" x14ac:dyDescent="0.25">
      <c r="A9" s="139"/>
    </row>
    <row r="10" spans="1:19" ht="19.5" x14ac:dyDescent="0.25">
      <c r="A10" s="139"/>
      <c r="B10" s="144"/>
      <c r="C10" s="144"/>
      <c r="D10" s="144"/>
      <c r="E10" s="144"/>
      <c r="F10" s="144"/>
      <c r="G10" s="144"/>
      <c r="H10" s="144"/>
      <c r="I10" s="144"/>
      <c r="J10" s="472">
        <f>'سر برگ صفحات'!A12</f>
        <v>1399</v>
      </c>
      <c r="K10" s="163"/>
      <c r="L10" s="472">
        <f>'سر برگ صفحات'!A12</f>
        <v>1399</v>
      </c>
      <c r="M10" s="144"/>
      <c r="N10" s="144"/>
      <c r="O10" s="144"/>
    </row>
    <row r="11" spans="1:19" x14ac:dyDescent="0.25">
      <c r="B11" s="144"/>
      <c r="C11" s="144"/>
      <c r="D11" s="144"/>
      <c r="E11" s="144"/>
      <c r="F11" s="144"/>
      <c r="G11" s="144"/>
      <c r="H11" s="144"/>
      <c r="I11" s="144"/>
      <c r="J11" s="474" t="s">
        <v>68</v>
      </c>
      <c r="K11" s="474"/>
      <c r="L11" s="474" t="s">
        <v>68</v>
      </c>
      <c r="M11" s="144"/>
      <c r="N11" s="144"/>
      <c r="O11" s="144"/>
    </row>
    <row r="12" spans="1:19" x14ac:dyDescent="0.25">
      <c r="B12" s="147"/>
      <c r="C12" s="147"/>
      <c r="D12" s="1053" t="str">
        <f>CONCATENATE("اصلاح هزینه استهلاک ماشین آلات در سال "," ",'سر برگ صفحات'!A11)</f>
        <v>اصلاح هزینه استهلاک ماشین آلات در سال  1398</v>
      </c>
      <c r="E12" s="1053"/>
      <c r="F12" s="1053"/>
      <c r="G12" s="147"/>
      <c r="H12" s="147"/>
      <c r="I12" s="147"/>
      <c r="J12" s="149" t="s">
        <v>420</v>
      </c>
      <c r="K12" s="145"/>
      <c r="L12" s="149" t="s">
        <v>420</v>
      </c>
      <c r="M12" s="147"/>
      <c r="N12" s="147"/>
      <c r="O12" s="147"/>
    </row>
    <row r="13" spans="1:19" x14ac:dyDescent="0.25">
      <c r="B13" s="145"/>
      <c r="C13" s="145"/>
      <c r="D13" s="1056" t="s">
        <v>430</v>
      </c>
      <c r="E13" s="1056"/>
      <c r="F13" s="1056"/>
      <c r="G13" s="145"/>
      <c r="H13" s="145"/>
      <c r="I13" s="145"/>
      <c r="J13" s="149" t="s">
        <v>420</v>
      </c>
      <c r="K13" s="145"/>
      <c r="L13" s="149" t="s">
        <v>420</v>
      </c>
      <c r="M13" s="145"/>
      <c r="N13" s="145"/>
      <c r="O13" s="145"/>
    </row>
    <row r="14" spans="1:19" ht="16.5" customHeight="1" thickBot="1" x14ac:dyDescent="0.3">
      <c r="B14" s="145"/>
      <c r="C14" s="145"/>
      <c r="D14" s="156"/>
      <c r="E14" s="156"/>
      <c r="F14" s="156"/>
      <c r="G14" s="145"/>
      <c r="H14" s="145"/>
      <c r="I14" s="145"/>
      <c r="J14" s="146">
        <f>SUM(J12:J13)</f>
        <v>0</v>
      </c>
      <c r="K14" s="145"/>
      <c r="L14" s="146">
        <f>SUM(L12:L13)</f>
        <v>0</v>
      </c>
      <c r="M14" s="145"/>
      <c r="N14" s="145"/>
      <c r="O14" s="145"/>
    </row>
    <row r="15" spans="1:19" ht="18.75" thickTop="1" x14ac:dyDescent="0.25"/>
    <row r="16" spans="1:19" ht="19.5" x14ac:dyDescent="0.25">
      <c r="A16" s="832" t="s">
        <v>1080</v>
      </c>
    </row>
    <row r="17" spans="1:15" s="157" customFormat="1" x14ac:dyDescent="0.25">
      <c r="A17" s="1030" t="s">
        <v>939</v>
      </c>
      <c r="B17" s="1030"/>
      <c r="C17" s="1030"/>
      <c r="D17" s="1030"/>
      <c r="E17" s="1030"/>
      <c r="F17" s="1030"/>
      <c r="G17" s="1030"/>
      <c r="H17" s="1030"/>
      <c r="I17" s="1030"/>
      <c r="J17" s="1030"/>
      <c r="K17" s="1030"/>
      <c r="L17" s="1030"/>
      <c r="M17" s="1030"/>
      <c r="N17" s="1030"/>
      <c r="O17" s="1030"/>
    </row>
    <row r="18" spans="1:15" s="157" customFormat="1" x14ac:dyDescent="0.25">
      <c r="A18" s="1030"/>
      <c r="B18" s="1030"/>
      <c r="C18" s="1030"/>
      <c r="D18" s="1030"/>
      <c r="E18" s="1030"/>
      <c r="F18" s="1030"/>
      <c r="G18" s="1030"/>
      <c r="H18" s="1030"/>
      <c r="I18" s="1030"/>
      <c r="J18" s="1030"/>
      <c r="K18" s="1030"/>
      <c r="L18" s="1030"/>
      <c r="M18" s="1030"/>
      <c r="N18" s="1030"/>
      <c r="O18" s="1030"/>
    </row>
    <row r="19" spans="1:15" x14ac:dyDescent="0.25">
      <c r="A19" s="144"/>
      <c r="B19" s="135"/>
      <c r="C19" s="135"/>
      <c r="D19" s="135"/>
      <c r="E19" s="135"/>
      <c r="F19" s="135"/>
      <c r="G19" s="135"/>
      <c r="H19" s="144"/>
      <c r="I19" s="145"/>
      <c r="J19" s="144"/>
      <c r="K19" s="145"/>
      <c r="L19" s="145"/>
      <c r="M19" s="145"/>
      <c r="N19" s="145"/>
      <c r="O19" s="145"/>
    </row>
    <row r="20" spans="1:15" ht="19.5" x14ac:dyDescent="0.25">
      <c r="A20" s="832" t="s">
        <v>1081</v>
      </c>
    </row>
    <row r="21" spans="1:15" x14ac:dyDescent="0.25">
      <c r="A21" s="1030" t="s">
        <v>1082</v>
      </c>
      <c r="B21" s="1030"/>
      <c r="C21" s="1030"/>
      <c r="D21" s="1030"/>
      <c r="E21" s="1030"/>
      <c r="F21" s="1030"/>
      <c r="G21" s="1030"/>
      <c r="H21" s="1030"/>
      <c r="I21" s="1030"/>
      <c r="J21" s="1030"/>
      <c r="K21" s="1030"/>
      <c r="L21" s="1030"/>
      <c r="M21" s="1030"/>
      <c r="N21" s="1030"/>
      <c r="O21" s="1030"/>
    </row>
    <row r="22" spans="1:15" x14ac:dyDescent="0.25">
      <c r="A22" s="1030"/>
      <c r="B22" s="1030"/>
      <c r="C22" s="1030"/>
      <c r="D22" s="1030"/>
      <c r="E22" s="1030"/>
      <c r="F22" s="1030"/>
      <c r="G22" s="1030"/>
      <c r="H22" s="1030"/>
      <c r="I22" s="1030"/>
      <c r="J22" s="1030"/>
      <c r="K22" s="1030"/>
      <c r="L22" s="1030"/>
      <c r="M22" s="1030"/>
      <c r="N22" s="1030"/>
      <c r="O22" s="1030"/>
    </row>
    <row r="23" spans="1:15" x14ac:dyDescent="0.25">
      <c r="A23" s="764" t="s">
        <v>1083</v>
      </c>
      <c r="B23" s="724" t="s">
        <v>860</v>
      </c>
    </row>
    <row r="42" spans="1:15" ht="18" customHeight="1" x14ac:dyDescent="0.25">
      <c r="A42" s="143"/>
      <c r="B42" s="143"/>
      <c r="C42" s="143"/>
      <c r="D42" s="143"/>
      <c r="E42" s="143"/>
      <c r="F42" s="143"/>
      <c r="G42" s="143"/>
      <c r="H42" s="143"/>
      <c r="I42" s="143"/>
      <c r="J42" s="143"/>
      <c r="K42" s="143"/>
      <c r="L42" s="143"/>
      <c r="M42" s="143"/>
      <c r="N42" s="143"/>
      <c r="O42" s="143"/>
    </row>
    <row r="44" spans="1:15" ht="19.5" x14ac:dyDescent="0.25">
      <c r="A44" s="1049">
        <v>48</v>
      </c>
      <c r="B44" s="1049"/>
      <c r="C44" s="1049"/>
      <c r="D44" s="1049"/>
      <c r="E44" s="1049"/>
      <c r="F44" s="1049"/>
      <c r="G44" s="1049"/>
      <c r="H44" s="1049"/>
      <c r="I44" s="1049"/>
      <c r="J44" s="1049"/>
      <c r="K44" s="1049"/>
      <c r="L44" s="1049"/>
      <c r="M44" s="1049"/>
      <c r="N44" s="1049"/>
      <c r="O44" s="1049"/>
    </row>
    <row r="46" spans="1:15" ht="32.25" customHeight="1" x14ac:dyDescent="0.25">
      <c r="A46" s="1041" t="s">
        <v>1017</v>
      </c>
      <c r="B46" s="1041"/>
      <c r="C46" s="1041"/>
      <c r="D46" s="1041"/>
      <c r="E46" s="1041"/>
      <c r="F46" s="1041"/>
      <c r="G46" s="1041"/>
      <c r="H46" s="1041"/>
      <c r="I46" s="1041"/>
      <c r="J46" s="1041"/>
      <c r="K46" s="1041"/>
      <c r="L46" s="1041"/>
      <c r="M46" s="1041"/>
      <c r="N46" s="1041"/>
    </row>
  </sheetData>
  <mergeCells count="11">
    <mergeCell ref="A17:O18"/>
    <mergeCell ref="A21:O22"/>
    <mergeCell ref="A44:O44"/>
    <mergeCell ref="A46:N46"/>
    <mergeCell ref="A1:O1"/>
    <mergeCell ref="A2:O2"/>
    <mergeCell ref="A3:O3"/>
    <mergeCell ref="D12:F12"/>
    <mergeCell ref="D13:F13"/>
    <mergeCell ref="A8:D8"/>
    <mergeCell ref="A7:H7"/>
  </mergeCells>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S29"/>
  <sheetViews>
    <sheetView rightToLeft="1" topLeftCell="A4" zoomScaleNormal="100" zoomScaleSheetLayoutView="90" workbookViewId="0">
      <selection activeCell="Q21" sqref="Q21"/>
    </sheetView>
  </sheetViews>
  <sheetFormatPr defaultColWidth="9" defaultRowHeight="18" x14ac:dyDescent="0.25"/>
  <cols>
    <col min="1" max="1" width="7.28515625" style="141" customWidth="1"/>
    <col min="2" max="2" width="21" style="141" customWidth="1"/>
    <col min="3" max="3" width="4.7109375" style="141" customWidth="1"/>
    <col min="4" max="4" width="15.7109375" style="141" customWidth="1"/>
    <col min="5" max="5" width="1.140625" style="141" customWidth="1"/>
    <col min="6" max="6" width="15.7109375" style="141" customWidth="1"/>
    <col min="7" max="7" width="1.140625" style="141" customWidth="1"/>
    <col min="8" max="8" width="15.7109375" style="141" customWidth="1"/>
    <col min="9" max="9" width="1.140625" style="141" customWidth="1"/>
    <col min="10" max="10" width="15.7109375" style="141" customWidth="1"/>
    <col min="11" max="11" width="1.140625" style="141" customWidth="1"/>
    <col min="12" max="12" width="15.7109375" style="141" customWidth="1"/>
    <col min="13" max="13" width="1.140625" style="141" customWidth="1"/>
    <col min="14" max="14" width="15.7109375" style="141" customWidth="1"/>
    <col min="15" max="15" width="1.140625" style="141" customWidth="1"/>
    <col min="16" max="16384" width="9" style="141"/>
  </cols>
  <sheetData>
    <row r="1" spans="1:19" s="132" customFormat="1" ht="21" x14ac:dyDescent="0.55000000000000004">
      <c r="A1" s="1031" t="str">
        <f>'سر برگ صفحات'!A1</f>
        <v>شرکت صندوق پژوهش و فناوری غیر دولتی ....(سهامی خاص)</v>
      </c>
      <c r="B1" s="1031"/>
      <c r="C1" s="1031"/>
      <c r="D1" s="1031"/>
      <c r="E1" s="1031"/>
      <c r="F1" s="1031"/>
      <c r="G1" s="1031"/>
      <c r="H1" s="1031"/>
      <c r="I1" s="1031"/>
      <c r="J1" s="1031"/>
      <c r="K1" s="1031"/>
      <c r="L1" s="1031"/>
      <c r="M1" s="1031"/>
      <c r="N1" s="1031"/>
      <c r="O1" s="1031"/>
      <c r="P1" s="336"/>
      <c r="Q1" s="336"/>
      <c r="R1" s="336"/>
      <c r="S1" s="336"/>
    </row>
    <row r="2" spans="1:19" s="132" customFormat="1" ht="18" customHeight="1" x14ac:dyDescent="0.55000000000000004">
      <c r="A2" s="1031" t="str">
        <f>'سر برگ صفحات'!A14</f>
        <v>يادداشتهاي توضيحي صورت هاي مالي</v>
      </c>
      <c r="B2" s="1031"/>
      <c r="C2" s="1031"/>
      <c r="D2" s="1031"/>
      <c r="E2" s="1031"/>
      <c r="F2" s="1031"/>
      <c r="G2" s="1031"/>
      <c r="H2" s="1031"/>
      <c r="I2" s="1031"/>
      <c r="J2" s="1031"/>
      <c r="K2" s="1031"/>
      <c r="L2" s="1031"/>
      <c r="M2" s="1031"/>
      <c r="N2" s="1031"/>
      <c r="O2" s="1031"/>
      <c r="P2" s="337"/>
      <c r="Q2" s="337"/>
      <c r="R2" s="337"/>
      <c r="S2" s="337"/>
    </row>
    <row r="3" spans="1:19" s="132" customFormat="1" ht="21" x14ac:dyDescent="0.55000000000000004">
      <c r="A3" s="1031" t="str">
        <f>'سر برگ صفحات'!A3</f>
        <v>سال مالي منتهی به .. اسفند …</v>
      </c>
      <c r="B3" s="1031"/>
      <c r="C3" s="1031"/>
      <c r="D3" s="1031"/>
      <c r="E3" s="1031"/>
      <c r="F3" s="1031"/>
      <c r="G3" s="1031"/>
      <c r="H3" s="1031"/>
      <c r="I3" s="1031"/>
      <c r="J3" s="1031"/>
      <c r="K3" s="1031"/>
      <c r="L3" s="1031"/>
      <c r="M3" s="1031"/>
      <c r="N3" s="1031"/>
      <c r="O3" s="1031"/>
      <c r="P3" s="336"/>
      <c r="Q3" s="336"/>
      <c r="R3" s="336"/>
      <c r="S3" s="336"/>
    </row>
    <row r="6" spans="1:19" x14ac:dyDescent="0.25">
      <c r="O6" s="145"/>
    </row>
    <row r="7" spans="1:19" x14ac:dyDescent="0.25">
      <c r="A7" s="1058" t="s">
        <v>1084</v>
      </c>
      <c r="B7" s="1058"/>
      <c r="C7" s="1058"/>
      <c r="D7" s="1058"/>
      <c r="E7" s="1058"/>
      <c r="F7" s="1058"/>
      <c r="G7" s="1058"/>
      <c r="H7" s="1058"/>
      <c r="I7" s="1058"/>
      <c r="J7" s="1058"/>
      <c r="K7" s="1058"/>
      <c r="L7" s="1058"/>
      <c r="M7" s="1058"/>
      <c r="N7" s="1058"/>
    </row>
    <row r="8" spans="1:19" x14ac:dyDescent="0.25">
      <c r="A8" s="1058"/>
      <c r="B8" s="1058"/>
      <c r="C8" s="1058"/>
      <c r="D8" s="1058"/>
      <c r="E8" s="1058"/>
      <c r="F8" s="1058"/>
      <c r="G8" s="1058"/>
      <c r="H8" s="1058"/>
      <c r="I8" s="1058"/>
      <c r="J8" s="1058"/>
      <c r="K8" s="1058"/>
      <c r="L8" s="1058"/>
      <c r="M8" s="1058"/>
      <c r="N8" s="1058"/>
    </row>
    <row r="9" spans="1:19" ht="21.75" customHeight="1" x14ac:dyDescent="0.25">
      <c r="A9" s="1058" t="s">
        <v>1085</v>
      </c>
      <c r="B9" s="1058"/>
      <c r="C9" s="1058"/>
      <c r="D9" s="1058"/>
      <c r="E9" s="1058"/>
      <c r="F9" s="1058"/>
      <c r="G9" s="1058"/>
      <c r="H9" s="1058"/>
      <c r="I9" s="1058"/>
      <c r="J9" s="1058"/>
      <c r="K9" s="1058"/>
      <c r="L9" s="1058"/>
      <c r="M9" s="1058"/>
      <c r="N9" s="1058"/>
    </row>
    <row r="10" spans="1:19" ht="19.5" x14ac:dyDescent="0.25">
      <c r="A10" s="765"/>
      <c r="B10" s="766"/>
      <c r="C10" s="766"/>
      <c r="D10" s="766"/>
      <c r="E10" s="766"/>
      <c r="F10" s="766"/>
      <c r="G10" s="766"/>
      <c r="H10" s="766"/>
      <c r="I10" s="766"/>
      <c r="J10" s="766"/>
      <c r="K10" s="766"/>
      <c r="L10" s="767" t="s">
        <v>761</v>
      </c>
      <c r="M10" s="766"/>
      <c r="N10" s="766"/>
    </row>
    <row r="11" spans="1:19" s="475" customFormat="1" ht="22.5" customHeight="1" x14ac:dyDescent="0.25">
      <c r="D11" s="464" t="s">
        <v>444</v>
      </c>
      <c r="E11" s="476"/>
      <c r="F11" s="1059" t="s">
        <v>443</v>
      </c>
      <c r="G11" s="1059"/>
      <c r="H11" s="1059"/>
      <c r="I11" s="1059"/>
      <c r="J11" s="1059"/>
      <c r="K11" s="1059"/>
      <c r="L11" s="1059"/>
      <c r="M11" s="476"/>
      <c r="N11" s="476" t="str">
        <f>'سر برگ صفحات'!A7</f>
        <v>1398/12/29</v>
      </c>
    </row>
    <row r="12" spans="1:19" s="475" customFormat="1" ht="35.25" customHeight="1" x14ac:dyDescent="0.25">
      <c r="D12" s="463" t="str">
        <f>'سر برگ صفحات'!A7</f>
        <v>1398/12/29</v>
      </c>
      <c r="E12" s="476"/>
      <c r="F12" s="663" t="s">
        <v>442</v>
      </c>
      <c r="G12" s="476"/>
      <c r="H12" s="663" t="s">
        <v>441</v>
      </c>
      <c r="I12" s="476"/>
      <c r="J12" s="663" t="s">
        <v>440</v>
      </c>
      <c r="K12" s="476"/>
      <c r="L12" s="663" t="s">
        <v>439</v>
      </c>
      <c r="M12" s="476"/>
      <c r="N12" s="463" t="s">
        <v>438</v>
      </c>
    </row>
    <row r="13" spans="1:19" x14ac:dyDescent="0.25">
      <c r="B13" s="165" t="s">
        <v>437</v>
      </c>
      <c r="D13" s="149"/>
      <c r="E13" s="149"/>
      <c r="F13" s="149"/>
      <c r="G13" s="149"/>
      <c r="H13" s="149"/>
      <c r="I13" s="149"/>
      <c r="J13" s="149"/>
      <c r="K13" s="149"/>
      <c r="L13" s="149"/>
      <c r="M13" s="149"/>
      <c r="N13" s="149"/>
    </row>
    <row r="14" spans="1:19" x14ac:dyDescent="0.25">
      <c r="B14" s="150" t="s">
        <v>436</v>
      </c>
      <c r="D14" s="149"/>
      <c r="E14" s="149"/>
      <c r="F14" s="149"/>
      <c r="G14" s="149"/>
      <c r="H14" s="149"/>
      <c r="I14" s="149"/>
      <c r="J14" s="149"/>
      <c r="K14" s="149"/>
      <c r="L14" s="149">
        <f>SUM(F14:J14)</f>
        <v>0</v>
      </c>
      <c r="M14" s="149"/>
      <c r="N14" s="149">
        <f>D14+L14</f>
        <v>0</v>
      </c>
    </row>
    <row r="15" spans="1:19" x14ac:dyDescent="0.25">
      <c r="B15" s="150" t="s">
        <v>404</v>
      </c>
      <c r="D15" s="149"/>
      <c r="E15" s="149"/>
      <c r="F15" s="149"/>
      <c r="G15" s="149"/>
      <c r="H15" s="149"/>
      <c r="I15" s="149"/>
      <c r="J15" s="149"/>
      <c r="K15" s="149"/>
      <c r="L15" s="149">
        <f>SUM(F15:J15)</f>
        <v>0</v>
      </c>
      <c r="M15" s="149"/>
      <c r="N15" s="149">
        <f>D15+L15</f>
        <v>0</v>
      </c>
    </row>
    <row r="16" spans="1:19" x14ac:dyDescent="0.25">
      <c r="B16" s="150" t="s">
        <v>37</v>
      </c>
      <c r="D16" s="149"/>
      <c r="E16" s="149"/>
      <c r="F16" s="149"/>
      <c r="G16" s="149"/>
      <c r="H16" s="149"/>
      <c r="I16" s="149"/>
      <c r="J16" s="149"/>
      <c r="K16" s="149"/>
      <c r="L16" s="149">
        <f>SUM(F16:J16)</f>
        <v>0</v>
      </c>
      <c r="M16" s="149"/>
      <c r="N16" s="149">
        <f>D16+L16</f>
        <v>0</v>
      </c>
    </row>
    <row r="17" spans="1:15" x14ac:dyDescent="0.25">
      <c r="B17" s="150" t="s">
        <v>435</v>
      </c>
      <c r="D17" s="149"/>
      <c r="E17" s="149"/>
      <c r="F17" s="149"/>
      <c r="G17" s="149"/>
      <c r="H17" s="149"/>
      <c r="I17" s="149"/>
      <c r="J17" s="149"/>
      <c r="K17" s="149"/>
      <c r="L17" s="149">
        <f>SUM(F17:J17)</f>
        <v>0</v>
      </c>
      <c r="M17" s="149"/>
      <c r="N17" s="149">
        <f>D17+L17</f>
        <v>0</v>
      </c>
    </row>
    <row r="18" spans="1:15" x14ac:dyDescent="0.25">
      <c r="B18" s="150" t="s">
        <v>53</v>
      </c>
      <c r="D18" s="149"/>
      <c r="E18" s="149"/>
      <c r="F18" s="149"/>
      <c r="G18" s="149"/>
      <c r="H18" s="149"/>
      <c r="I18" s="149"/>
      <c r="J18" s="149"/>
      <c r="K18" s="149"/>
      <c r="L18" s="149">
        <f>SUM(F18:J18)</f>
        <v>0</v>
      </c>
      <c r="M18" s="149"/>
      <c r="N18" s="149">
        <f>D18+L18</f>
        <v>0</v>
      </c>
    </row>
    <row r="19" spans="1:15" x14ac:dyDescent="0.25">
      <c r="B19" s="150" t="s">
        <v>66</v>
      </c>
      <c r="D19" s="149"/>
      <c r="E19" s="149"/>
      <c r="F19" s="149"/>
      <c r="G19" s="149"/>
      <c r="H19" s="149"/>
      <c r="I19" s="149"/>
      <c r="J19" s="149"/>
      <c r="K19" s="149"/>
      <c r="L19" s="149"/>
      <c r="M19" s="149"/>
      <c r="N19" s="149"/>
    </row>
    <row r="20" spans="1:15" x14ac:dyDescent="0.25">
      <c r="B20" s="150"/>
      <c r="D20" s="149"/>
      <c r="E20" s="149"/>
      <c r="F20" s="149"/>
      <c r="G20" s="149"/>
      <c r="H20" s="149"/>
      <c r="I20" s="149"/>
      <c r="J20" s="149"/>
      <c r="K20" s="149"/>
      <c r="L20" s="149"/>
      <c r="M20" s="149"/>
      <c r="N20" s="149"/>
    </row>
    <row r="21" spans="1:15" x14ac:dyDescent="0.25">
      <c r="B21" s="165" t="s">
        <v>434</v>
      </c>
      <c r="D21" s="149"/>
      <c r="E21" s="149"/>
      <c r="F21" s="149"/>
      <c r="G21" s="149"/>
      <c r="H21" s="149"/>
      <c r="I21" s="149"/>
      <c r="J21" s="149"/>
      <c r="K21" s="149"/>
      <c r="L21" s="149"/>
      <c r="M21" s="149"/>
      <c r="N21" s="149"/>
    </row>
    <row r="22" spans="1:15" x14ac:dyDescent="0.25">
      <c r="B22" s="150" t="s">
        <v>431</v>
      </c>
      <c r="D22" s="149"/>
      <c r="E22" s="149"/>
      <c r="F22" s="149"/>
      <c r="G22" s="149"/>
      <c r="H22" s="149"/>
      <c r="I22" s="149"/>
      <c r="J22" s="149"/>
      <c r="K22" s="149"/>
      <c r="L22" s="149">
        <f>SUM(F22:J22)</f>
        <v>0</v>
      </c>
      <c r="M22" s="149"/>
      <c r="N22" s="149">
        <f>D22+L22</f>
        <v>0</v>
      </c>
    </row>
    <row r="23" spans="1:15" x14ac:dyDescent="0.25">
      <c r="B23" s="150" t="s">
        <v>433</v>
      </c>
      <c r="D23" s="149"/>
      <c r="E23" s="149"/>
      <c r="F23" s="149"/>
      <c r="G23" s="149"/>
      <c r="H23" s="149"/>
      <c r="I23" s="149"/>
      <c r="J23" s="149"/>
      <c r="K23" s="149"/>
      <c r="L23" s="149">
        <f>SUM(F23:J23)</f>
        <v>0</v>
      </c>
      <c r="M23" s="149"/>
      <c r="N23" s="149">
        <f>D23+L23</f>
        <v>0</v>
      </c>
    </row>
    <row r="24" spans="1:15" x14ac:dyDescent="0.25">
      <c r="B24" s="165" t="s">
        <v>432</v>
      </c>
      <c r="D24" s="149"/>
      <c r="E24" s="149"/>
      <c r="F24" s="149"/>
      <c r="G24" s="149"/>
      <c r="H24" s="149"/>
      <c r="I24" s="149"/>
      <c r="J24" s="149"/>
      <c r="K24" s="149"/>
      <c r="L24" s="149">
        <f>SUM(F24:J24)</f>
        <v>0</v>
      </c>
      <c r="M24" s="149"/>
      <c r="N24" s="149">
        <f>D24+L24</f>
        <v>0</v>
      </c>
    </row>
    <row r="25" spans="1:15" x14ac:dyDescent="0.25">
      <c r="B25" s="768" t="s">
        <v>168</v>
      </c>
      <c r="D25" s="149"/>
      <c r="E25" s="149"/>
      <c r="F25" s="149"/>
      <c r="G25" s="149"/>
      <c r="H25" s="149"/>
      <c r="I25" s="149"/>
      <c r="J25" s="149"/>
      <c r="K25" s="149"/>
      <c r="L25" s="149">
        <f>SUM(F25:J25)</f>
        <v>0</v>
      </c>
      <c r="M25" s="149"/>
      <c r="N25" s="149">
        <f>D25+L25</f>
        <v>0</v>
      </c>
    </row>
    <row r="26" spans="1:15" x14ac:dyDescent="0.25">
      <c r="B26" s="150"/>
    </row>
    <row r="29" spans="1:15" ht="19.5" x14ac:dyDescent="0.25">
      <c r="A29" s="1049">
        <v>49</v>
      </c>
      <c r="B29" s="1049"/>
      <c r="C29" s="1049"/>
      <c r="D29" s="1049"/>
      <c r="E29" s="1049"/>
      <c r="F29" s="1049"/>
      <c r="G29" s="1049"/>
      <c r="H29" s="1049"/>
      <c r="I29" s="1049"/>
      <c r="J29" s="1049"/>
      <c r="K29" s="1049"/>
      <c r="L29" s="1049"/>
      <c r="M29" s="1049"/>
      <c r="N29" s="1049"/>
      <c r="O29" s="1049"/>
    </row>
  </sheetData>
  <mergeCells count="7">
    <mergeCell ref="A9:N9"/>
    <mergeCell ref="F11:L11"/>
    <mergeCell ref="A29:O29"/>
    <mergeCell ref="A1:O1"/>
    <mergeCell ref="A2:O2"/>
    <mergeCell ref="A3:O3"/>
    <mergeCell ref="A7:N8"/>
  </mergeCells>
  <printOptions horizontalCentered="1"/>
  <pageMargins left="0.70866141732283472" right="0.70866141732283472" top="0.74803149606299213" bottom="0.74803149606299213" header="0.31496062992125984" footer="0.31496062992125984"/>
  <pageSetup paperSize="9" scale="90"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S27"/>
  <sheetViews>
    <sheetView rightToLeft="1" zoomScaleNormal="100" zoomScaleSheetLayoutView="90" workbookViewId="0">
      <selection activeCell="Q18" sqref="Q18"/>
    </sheetView>
  </sheetViews>
  <sheetFormatPr defaultColWidth="9" defaultRowHeight="18" x14ac:dyDescent="0.25"/>
  <cols>
    <col min="1" max="1" width="7.28515625" style="141" customWidth="1"/>
    <col min="2" max="2" width="21" style="150" customWidth="1"/>
    <col min="3" max="3" width="4.7109375" style="141" customWidth="1"/>
    <col min="4" max="4" width="15.7109375" style="141" customWidth="1"/>
    <col min="5" max="5" width="1.140625" style="141" customWidth="1"/>
    <col min="6" max="6" width="15.7109375" style="141" customWidth="1"/>
    <col min="7" max="7" width="1.140625" style="141" customWidth="1"/>
    <col min="8" max="8" width="15.7109375" style="141" customWidth="1"/>
    <col min="9" max="9" width="1.140625" style="141" customWidth="1"/>
    <col min="10" max="10" width="15.7109375" style="141" customWidth="1"/>
    <col min="11" max="11" width="1.140625" style="141" customWidth="1"/>
    <col min="12" max="12" width="15.7109375" style="141" customWidth="1"/>
    <col min="13" max="13" width="1.140625" style="141" customWidth="1"/>
    <col min="14" max="14" width="15.7109375" style="141" customWidth="1"/>
    <col min="15" max="15" width="1.140625" style="141" customWidth="1"/>
    <col min="16" max="16384" width="9" style="141"/>
  </cols>
  <sheetData>
    <row r="1" spans="1:19" s="132" customFormat="1" ht="21" x14ac:dyDescent="0.55000000000000004">
      <c r="A1" s="1031" t="str">
        <f>'سر برگ صفحات'!A1</f>
        <v>شرکت صندوق پژوهش و فناوری غیر دولتی ....(سهامی خاص)</v>
      </c>
      <c r="B1" s="1031"/>
      <c r="C1" s="1031"/>
      <c r="D1" s="1031"/>
      <c r="E1" s="1031"/>
      <c r="F1" s="1031"/>
      <c r="G1" s="1031"/>
      <c r="H1" s="1031"/>
      <c r="I1" s="1031"/>
      <c r="J1" s="1031"/>
      <c r="K1" s="1031"/>
      <c r="L1" s="1031"/>
      <c r="M1" s="1031"/>
      <c r="N1" s="1031"/>
      <c r="O1" s="1031"/>
      <c r="P1" s="336"/>
      <c r="Q1" s="336"/>
      <c r="R1" s="336"/>
      <c r="S1" s="336"/>
    </row>
    <row r="2" spans="1:19" s="132" customFormat="1" ht="18" customHeight="1" x14ac:dyDescent="0.55000000000000004">
      <c r="A2" s="1031" t="str">
        <f>'سر برگ صفحات'!A14</f>
        <v>يادداشتهاي توضيحي صورت هاي مالي</v>
      </c>
      <c r="B2" s="1031"/>
      <c r="C2" s="1031"/>
      <c r="D2" s="1031"/>
      <c r="E2" s="1031"/>
      <c r="F2" s="1031"/>
      <c r="G2" s="1031"/>
      <c r="H2" s="1031"/>
      <c r="I2" s="1031"/>
      <c r="J2" s="1031"/>
      <c r="K2" s="1031"/>
      <c r="L2" s="1031"/>
      <c r="M2" s="1031"/>
      <c r="N2" s="1031"/>
      <c r="O2" s="1031"/>
      <c r="P2" s="337"/>
      <c r="Q2" s="337"/>
      <c r="R2" s="337"/>
      <c r="S2" s="337"/>
    </row>
    <row r="3" spans="1:19" s="132" customFormat="1" ht="21" x14ac:dyDescent="0.55000000000000004">
      <c r="A3" s="1031" t="str">
        <f>'سر برگ صفحات'!A3</f>
        <v>سال مالي منتهی به .. اسفند …</v>
      </c>
      <c r="B3" s="1031"/>
      <c r="C3" s="1031"/>
      <c r="D3" s="1031"/>
      <c r="E3" s="1031"/>
      <c r="F3" s="1031"/>
      <c r="G3" s="1031"/>
      <c r="H3" s="1031"/>
      <c r="I3" s="1031"/>
      <c r="J3" s="1031"/>
      <c r="K3" s="1031"/>
      <c r="L3" s="1031"/>
      <c r="M3" s="1031"/>
      <c r="N3" s="1031"/>
      <c r="O3" s="1031"/>
      <c r="P3" s="336"/>
      <c r="Q3" s="336"/>
      <c r="R3" s="336"/>
      <c r="S3" s="336"/>
    </row>
    <row r="6" spans="1:19" x14ac:dyDescent="0.25">
      <c r="O6" s="145"/>
    </row>
    <row r="7" spans="1:19" ht="20.25" customHeight="1" x14ac:dyDescent="0.25">
      <c r="A7" s="194" t="s">
        <v>1086</v>
      </c>
      <c r="B7" s="1061" t="str">
        <f>CONCATENATE(" اصلاح و ارائه مجدد صورت های مالی"," ",'سر برگ صفحات'!A6)</f>
        <v xml:space="preserve"> اصلاح و ارائه مجدد صورت های مالی 1396/12/29</v>
      </c>
      <c r="C7" s="1061"/>
      <c r="D7" s="1061"/>
      <c r="E7" s="1061"/>
      <c r="F7" s="1061"/>
      <c r="G7" s="1061"/>
      <c r="H7" s="1061"/>
      <c r="I7" s="1061"/>
      <c r="J7" s="1061"/>
      <c r="K7" s="1061"/>
      <c r="L7" s="1061"/>
      <c r="M7" s="1061"/>
      <c r="N7" s="1061"/>
    </row>
    <row r="8" spans="1:19" ht="19.5" x14ac:dyDescent="0.25">
      <c r="A8" s="139"/>
      <c r="L8" s="767" t="s">
        <v>762</v>
      </c>
    </row>
    <row r="9" spans="1:19" ht="22.5" customHeight="1" x14ac:dyDescent="0.25">
      <c r="D9" s="162" t="s">
        <v>444</v>
      </c>
      <c r="E9" s="160"/>
      <c r="F9" s="1060" t="s">
        <v>443</v>
      </c>
      <c r="G9" s="1060"/>
      <c r="H9" s="1060"/>
      <c r="I9" s="1060"/>
      <c r="J9" s="1060"/>
      <c r="K9" s="1060"/>
      <c r="L9" s="1060"/>
      <c r="M9" s="160"/>
      <c r="N9" s="160" t="str">
        <f>'سر برگ صفحات'!A9</f>
        <v>1398/01/01</v>
      </c>
    </row>
    <row r="10" spans="1:19" ht="35.25" customHeight="1" x14ac:dyDescent="0.25">
      <c r="D10" s="159" t="str">
        <f>'سر برگ صفحات'!A6</f>
        <v>1396/12/29</v>
      </c>
      <c r="E10" s="160"/>
      <c r="F10" s="161" t="s">
        <v>442</v>
      </c>
      <c r="G10" s="160"/>
      <c r="H10" s="161" t="s">
        <v>441</v>
      </c>
      <c r="I10" s="160"/>
      <c r="J10" s="161" t="s">
        <v>440</v>
      </c>
      <c r="K10" s="160"/>
      <c r="L10" s="161" t="s">
        <v>439</v>
      </c>
      <c r="M10" s="160"/>
      <c r="N10" s="159" t="s">
        <v>438</v>
      </c>
    </row>
    <row r="11" spans="1:19" x14ac:dyDescent="0.25">
      <c r="B11" s="165" t="s">
        <v>437</v>
      </c>
      <c r="D11" s="149"/>
      <c r="E11" s="149"/>
      <c r="F11" s="149"/>
      <c r="G11" s="149"/>
      <c r="H11" s="149"/>
      <c r="I11" s="149"/>
      <c r="J11" s="149"/>
      <c r="K11" s="149"/>
      <c r="L11" s="149"/>
      <c r="M11" s="149"/>
      <c r="N11" s="149"/>
    </row>
    <row r="12" spans="1:19" x14ac:dyDescent="0.25">
      <c r="B12" s="150" t="s">
        <v>436</v>
      </c>
      <c r="D12" s="149" t="s">
        <v>409</v>
      </c>
      <c r="E12" s="149"/>
      <c r="F12" s="149" t="s">
        <v>420</v>
      </c>
      <c r="G12" s="149"/>
      <c r="H12" s="149" t="s">
        <v>410</v>
      </c>
      <c r="I12" s="149"/>
      <c r="J12" s="149" t="s">
        <v>410</v>
      </c>
      <c r="K12" s="149"/>
      <c r="L12" s="149" t="s">
        <v>420</v>
      </c>
      <c r="M12" s="149"/>
      <c r="N12" s="149" t="s">
        <v>409</v>
      </c>
    </row>
    <row r="13" spans="1:19" x14ac:dyDescent="0.25">
      <c r="B13" s="150" t="s">
        <v>404</v>
      </c>
      <c r="D13" s="149" t="s">
        <v>409</v>
      </c>
      <c r="E13" s="149"/>
      <c r="F13" s="149" t="s">
        <v>410</v>
      </c>
      <c r="G13" s="149"/>
      <c r="H13" s="149" t="s">
        <v>409</v>
      </c>
      <c r="I13" s="149"/>
      <c r="J13" s="149" t="s">
        <v>410</v>
      </c>
      <c r="K13" s="149"/>
      <c r="L13" s="149" t="s">
        <v>409</v>
      </c>
      <c r="M13" s="149"/>
      <c r="N13" s="149" t="s">
        <v>409</v>
      </c>
    </row>
    <row r="14" spans="1:19" x14ac:dyDescent="0.25">
      <c r="B14" s="150" t="s">
        <v>37</v>
      </c>
      <c r="D14" s="149" t="s">
        <v>409</v>
      </c>
      <c r="E14" s="149"/>
      <c r="F14" s="149" t="s">
        <v>409</v>
      </c>
      <c r="G14" s="149"/>
      <c r="H14" s="149" t="s">
        <v>410</v>
      </c>
      <c r="I14" s="149"/>
      <c r="J14" s="149" t="s">
        <v>410</v>
      </c>
      <c r="K14" s="149"/>
      <c r="L14" s="149" t="s">
        <v>409</v>
      </c>
      <c r="M14" s="149"/>
      <c r="N14" s="149" t="s">
        <v>409</v>
      </c>
    </row>
    <row r="15" spans="1:19" x14ac:dyDescent="0.25">
      <c r="B15" s="150" t="s">
        <v>435</v>
      </c>
      <c r="D15" s="149" t="s">
        <v>409</v>
      </c>
      <c r="E15" s="149"/>
      <c r="F15" s="149" t="s">
        <v>410</v>
      </c>
      <c r="G15" s="149"/>
      <c r="H15" s="149" t="s">
        <v>410</v>
      </c>
      <c r="I15" s="149"/>
      <c r="J15" s="149" t="s">
        <v>409</v>
      </c>
      <c r="K15" s="149"/>
      <c r="L15" s="149" t="s">
        <v>409</v>
      </c>
      <c r="M15" s="149"/>
      <c r="N15" s="149" t="s">
        <v>409</v>
      </c>
    </row>
    <row r="16" spans="1:19" x14ac:dyDescent="0.25">
      <c r="B16" s="150" t="s">
        <v>53</v>
      </c>
      <c r="D16" s="149" t="s">
        <v>409</v>
      </c>
      <c r="E16" s="149"/>
      <c r="F16" s="149" t="s">
        <v>410</v>
      </c>
      <c r="G16" s="149"/>
      <c r="H16" s="149" t="s">
        <v>410</v>
      </c>
      <c r="I16" s="149"/>
      <c r="J16" s="149" t="s">
        <v>420</v>
      </c>
      <c r="K16" s="149"/>
      <c r="L16" s="149" t="s">
        <v>420</v>
      </c>
      <c r="M16" s="149"/>
      <c r="N16" s="149" t="s">
        <v>409</v>
      </c>
    </row>
    <row r="17" spans="1:15" x14ac:dyDescent="0.25">
      <c r="B17" s="150" t="s">
        <v>66</v>
      </c>
      <c r="D17" s="149" t="s">
        <v>409</v>
      </c>
      <c r="E17" s="149"/>
      <c r="F17" s="149" t="s">
        <v>409</v>
      </c>
      <c r="G17" s="149"/>
      <c r="H17" s="149" t="s">
        <v>410</v>
      </c>
      <c r="I17" s="149"/>
      <c r="J17" s="149" t="s">
        <v>410</v>
      </c>
      <c r="K17" s="149"/>
      <c r="L17" s="149"/>
      <c r="M17" s="149"/>
      <c r="N17" s="149"/>
    </row>
    <row r="18" spans="1:15" x14ac:dyDescent="0.25">
      <c r="D18" s="149"/>
      <c r="E18" s="149"/>
      <c r="F18" s="149"/>
      <c r="G18" s="149"/>
      <c r="H18" s="149"/>
      <c r="I18" s="149"/>
      <c r="J18" s="149"/>
      <c r="K18" s="149"/>
      <c r="L18" s="149"/>
      <c r="M18" s="149"/>
      <c r="N18" s="149"/>
    </row>
    <row r="19" spans="1:15" x14ac:dyDescent="0.25">
      <c r="B19" s="165" t="s">
        <v>434</v>
      </c>
      <c r="D19" s="149"/>
      <c r="E19" s="149"/>
      <c r="F19" s="149"/>
      <c r="G19" s="149"/>
      <c r="H19" s="149"/>
      <c r="I19" s="149"/>
      <c r="J19" s="149"/>
      <c r="K19" s="149"/>
      <c r="L19" s="149"/>
      <c r="M19" s="149"/>
      <c r="N19" s="149"/>
    </row>
    <row r="20" spans="1:15" x14ac:dyDescent="0.25">
      <c r="B20" s="150" t="s">
        <v>431</v>
      </c>
      <c r="D20" s="149" t="s">
        <v>409</v>
      </c>
      <c r="E20" s="149"/>
      <c r="F20" s="149" t="s">
        <v>409</v>
      </c>
      <c r="G20" s="149"/>
      <c r="H20" s="149" t="s">
        <v>410</v>
      </c>
      <c r="I20" s="149"/>
      <c r="J20" s="149" t="s">
        <v>410</v>
      </c>
      <c r="K20" s="149"/>
      <c r="L20" s="149" t="s">
        <v>409</v>
      </c>
      <c r="M20" s="149"/>
      <c r="N20" s="149" t="s">
        <v>409</v>
      </c>
    </row>
    <row r="21" spans="1:15" x14ac:dyDescent="0.25">
      <c r="B21" s="150" t="s">
        <v>433</v>
      </c>
      <c r="D21" s="149" t="s">
        <v>409</v>
      </c>
      <c r="E21" s="149"/>
      <c r="F21" s="149" t="s">
        <v>420</v>
      </c>
      <c r="G21" s="149"/>
      <c r="H21" s="149"/>
      <c r="I21" s="149"/>
      <c r="J21" s="149" t="s">
        <v>410</v>
      </c>
      <c r="K21" s="149"/>
      <c r="L21" s="149" t="s">
        <v>420</v>
      </c>
      <c r="M21" s="149"/>
      <c r="N21" s="149" t="s">
        <v>409</v>
      </c>
    </row>
    <row r="22" spans="1:15" x14ac:dyDescent="0.25">
      <c r="B22" s="165" t="s">
        <v>432</v>
      </c>
      <c r="D22" s="149"/>
      <c r="E22" s="149"/>
      <c r="F22" s="149"/>
      <c r="G22" s="149"/>
      <c r="H22" s="149"/>
      <c r="I22" s="149"/>
      <c r="J22" s="149"/>
      <c r="K22" s="149"/>
      <c r="L22" s="149"/>
      <c r="M22" s="149"/>
      <c r="N22" s="149"/>
    </row>
    <row r="23" spans="1:15" x14ac:dyDescent="0.25">
      <c r="B23" s="150" t="s">
        <v>168</v>
      </c>
      <c r="D23" s="149" t="s">
        <v>409</v>
      </c>
      <c r="E23" s="149"/>
      <c r="F23" s="149" t="s">
        <v>410</v>
      </c>
      <c r="G23" s="149"/>
      <c r="H23" s="149" t="s">
        <v>410</v>
      </c>
      <c r="I23" s="149"/>
      <c r="J23" s="149" t="s">
        <v>410</v>
      </c>
      <c r="K23" s="149"/>
      <c r="L23" s="149" t="s">
        <v>409</v>
      </c>
      <c r="M23" s="149"/>
      <c r="N23" s="149" t="s">
        <v>409</v>
      </c>
    </row>
    <row r="27" spans="1:15" ht="19.5" x14ac:dyDescent="0.25">
      <c r="A27" s="1049">
        <v>50</v>
      </c>
      <c r="B27" s="1049"/>
      <c r="C27" s="1049"/>
      <c r="D27" s="1049"/>
      <c r="E27" s="1049"/>
      <c r="F27" s="1049"/>
      <c r="G27" s="1049"/>
      <c r="H27" s="1049"/>
      <c r="I27" s="1049"/>
      <c r="J27" s="1049"/>
      <c r="K27" s="1049"/>
      <c r="L27" s="1049"/>
      <c r="M27" s="1049"/>
      <c r="N27" s="1049"/>
      <c r="O27" s="1049"/>
    </row>
  </sheetData>
  <mergeCells count="6">
    <mergeCell ref="F9:L9"/>
    <mergeCell ref="A27:O27"/>
    <mergeCell ref="A1:O1"/>
    <mergeCell ref="A2:O2"/>
    <mergeCell ref="A3:O3"/>
    <mergeCell ref="B7:N7"/>
  </mergeCells>
  <printOptions horizontalCentered="1"/>
  <pageMargins left="0.70866141732283472" right="0.70866141732283472" top="0.74803149606299213" bottom="0.74803149606299213" header="0.31496062992125984" footer="0.31496062992125984"/>
  <pageSetup paperSize="9" scale="96"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S52"/>
  <sheetViews>
    <sheetView rightToLeft="1" zoomScaleNormal="100" zoomScaleSheetLayoutView="99" workbookViewId="0">
      <selection activeCell="M18" sqref="M18"/>
    </sheetView>
  </sheetViews>
  <sheetFormatPr defaultColWidth="9" defaultRowHeight="18" x14ac:dyDescent="0.25"/>
  <cols>
    <col min="1" max="1" width="2.7109375" style="141" customWidth="1"/>
    <col min="2" max="2" width="51.7109375" style="150" bestFit="1" customWidth="1"/>
    <col min="3" max="3" width="1.140625" style="141" customWidth="1"/>
    <col min="4" max="4" width="15.7109375" style="141" customWidth="1"/>
    <col min="5" max="5" width="2.42578125" style="141" customWidth="1"/>
    <col min="6" max="6" width="15.7109375" style="141" customWidth="1"/>
    <col min="7" max="7" width="1.140625" style="141" customWidth="1"/>
    <col min="8" max="8" width="6" style="141" customWidth="1"/>
    <col min="9" max="16384" width="9" style="141"/>
  </cols>
  <sheetData>
    <row r="1" spans="1:19" s="132" customFormat="1" ht="21" x14ac:dyDescent="0.55000000000000004">
      <c r="A1" s="1031" t="str">
        <f>'سر برگ صفحات'!A1</f>
        <v>شرکت صندوق پژوهش و فناوری غیر دولتی ....(سهامی خاص)</v>
      </c>
      <c r="B1" s="1031"/>
      <c r="C1" s="1031"/>
      <c r="D1" s="1031"/>
      <c r="E1" s="1031"/>
      <c r="F1" s="1031"/>
      <c r="G1" s="1031"/>
      <c r="H1" s="1031"/>
      <c r="I1" s="336"/>
      <c r="J1" s="336"/>
      <c r="K1" s="336"/>
      <c r="L1" s="336"/>
      <c r="M1" s="336"/>
      <c r="N1" s="336"/>
      <c r="O1" s="336"/>
      <c r="P1" s="336"/>
      <c r="Q1" s="336"/>
      <c r="R1" s="336"/>
      <c r="S1" s="336"/>
    </row>
    <row r="2" spans="1:19" s="132" customFormat="1" ht="18" customHeight="1" x14ac:dyDescent="0.55000000000000004">
      <c r="A2" s="1031" t="str">
        <f>'سر برگ صفحات'!A14</f>
        <v>يادداشتهاي توضيحي صورت هاي مالي</v>
      </c>
      <c r="B2" s="1031"/>
      <c r="C2" s="1031"/>
      <c r="D2" s="1031"/>
      <c r="E2" s="1031"/>
      <c r="F2" s="1031"/>
      <c r="G2" s="1031"/>
      <c r="H2" s="1031"/>
      <c r="I2" s="1031"/>
      <c r="J2" s="1031"/>
      <c r="K2" s="1031"/>
      <c r="L2" s="1031"/>
      <c r="M2" s="1031"/>
      <c r="N2" s="1031"/>
      <c r="O2" s="1031"/>
      <c r="P2" s="337"/>
      <c r="Q2" s="337"/>
      <c r="R2" s="337"/>
      <c r="S2" s="337"/>
    </row>
    <row r="3" spans="1:19" s="132" customFormat="1" ht="21" x14ac:dyDescent="0.55000000000000004">
      <c r="A3" s="1031" t="str">
        <f>'سر برگ صفحات'!A3</f>
        <v>سال مالي منتهی به .. اسفند …</v>
      </c>
      <c r="B3" s="1031"/>
      <c r="C3" s="1031"/>
      <c r="D3" s="1031"/>
      <c r="E3" s="1031"/>
      <c r="F3" s="1031"/>
      <c r="G3" s="1031"/>
      <c r="H3" s="1031"/>
      <c r="I3" s="1031"/>
      <c r="J3" s="1031"/>
      <c r="K3" s="1031"/>
      <c r="L3" s="1031"/>
      <c r="M3" s="1031"/>
      <c r="N3" s="1031"/>
      <c r="O3" s="1031"/>
      <c r="P3" s="336"/>
      <c r="Q3" s="336"/>
      <c r="R3" s="336"/>
      <c r="S3" s="336"/>
    </row>
    <row r="7" spans="1:19" ht="19.5" x14ac:dyDescent="0.25">
      <c r="A7" s="832" t="s">
        <v>1087</v>
      </c>
    </row>
    <row r="8" spans="1:19" ht="19.5" x14ac:dyDescent="0.25">
      <c r="A8" s="139"/>
      <c r="B8" s="650"/>
    </row>
    <row r="9" spans="1:19" s="165" customFormat="1" ht="15.75" x14ac:dyDescent="0.25">
      <c r="A9" s="643"/>
      <c r="B9" s="163"/>
      <c r="C9" s="163"/>
      <c r="D9" s="472">
        <f>'سر برگ صفحات'!A12</f>
        <v>1399</v>
      </c>
      <c r="E9" s="471"/>
      <c r="F9" s="472">
        <f>'سر برگ صفحات'!A11</f>
        <v>1398</v>
      </c>
      <c r="G9" s="163"/>
      <c r="H9" s="163"/>
    </row>
    <row r="10" spans="1:19" s="473" customFormat="1" ht="14.25" x14ac:dyDescent="0.25">
      <c r="B10" s="654"/>
      <c r="C10" s="654"/>
      <c r="D10" s="474" t="s">
        <v>68</v>
      </c>
      <c r="E10" s="474"/>
      <c r="F10" s="474" t="s">
        <v>68</v>
      </c>
      <c r="G10" s="654"/>
      <c r="H10" s="654"/>
    </row>
    <row r="11" spans="1:19" x14ac:dyDescent="0.25">
      <c r="B11" s="163" t="s">
        <v>168</v>
      </c>
      <c r="C11" s="147"/>
      <c r="D11" s="149" t="s">
        <v>238</v>
      </c>
      <c r="E11" s="145"/>
      <c r="F11" s="149" t="s">
        <v>319</v>
      </c>
      <c r="G11" s="147"/>
      <c r="H11" s="147"/>
    </row>
    <row r="12" spans="1:19" ht="16.5" customHeight="1" thickBot="1" x14ac:dyDescent="0.3">
      <c r="B12" s="665"/>
      <c r="C12" s="145"/>
      <c r="D12" s="146">
        <f>SUM(D11:D11)</f>
        <v>0</v>
      </c>
      <c r="E12" s="145"/>
      <c r="F12" s="146">
        <f>SUM(F11:F11)</f>
        <v>0</v>
      </c>
      <c r="G12" s="145"/>
      <c r="H12" s="145"/>
    </row>
    <row r="13" spans="1:19" ht="18.75" thickTop="1" x14ac:dyDescent="0.25">
      <c r="B13" s="666" t="s">
        <v>462</v>
      </c>
      <c r="D13" s="149"/>
      <c r="E13" s="149"/>
      <c r="F13" s="149"/>
    </row>
    <row r="14" spans="1:19" x14ac:dyDescent="0.25">
      <c r="B14" s="150" t="s">
        <v>461</v>
      </c>
      <c r="D14" s="149" t="s">
        <v>409</v>
      </c>
      <c r="E14" s="149"/>
      <c r="F14" s="149" t="s">
        <v>409</v>
      </c>
    </row>
    <row r="15" spans="1:19" x14ac:dyDescent="0.25">
      <c r="B15" s="150" t="s">
        <v>161</v>
      </c>
      <c r="D15" s="149" t="s">
        <v>409</v>
      </c>
      <c r="E15" s="149"/>
      <c r="F15" s="149" t="s">
        <v>409</v>
      </c>
    </row>
    <row r="16" spans="1:19" x14ac:dyDescent="0.25">
      <c r="B16" s="150" t="s">
        <v>460</v>
      </c>
      <c r="D16" s="149" t="s">
        <v>420</v>
      </c>
      <c r="E16" s="149"/>
      <c r="F16" s="149" t="s">
        <v>420</v>
      </c>
    </row>
    <row r="17" spans="2:6" x14ac:dyDescent="0.25">
      <c r="B17" s="150" t="s">
        <v>459</v>
      </c>
      <c r="D17" s="149" t="s">
        <v>420</v>
      </c>
      <c r="E17" s="149"/>
      <c r="F17" s="149" t="s">
        <v>420</v>
      </c>
    </row>
    <row r="18" spans="2:6" x14ac:dyDescent="0.25">
      <c r="B18" s="150" t="s">
        <v>940</v>
      </c>
      <c r="D18" s="149" t="s">
        <v>420</v>
      </c>
      <c r="E18" s="149"/>
      <c r="F18" s="149" t="s">
        <v>420</v>
      </c>
    </row>
    <row r="19" spans="2:6" x14ac:dyDescent="0.25">
      <c r="B19" s="150" t="s">
        <v>458</v>
      </c>
      <c r="D19" s="149" t="s">
        <v>409</v>
      </c>
      <c r="E19" s="149"/>
      <c r="F19" s="149" t="s">
        <v>409</v>
      </c>
    </row>
    <row r="20" spans="2:6" x14ac:dyDescent="0.25">
      <c r="B20" s="150" t="s">
        <v>457</v>
      </c>
      <c r="D20" s="149" t="s">
        <v>409</v>
      </c>
      <c r="E20" s="149"/>
      <c r="F20" s="149" t="s">
        <v>409</v>
      </c>
    </row>
    <row r="21" spans="2:6" x14ac:dyDescent="0.25">
      <c r="B21" s="150" t="s">
        <v>456</v>
      </c>
      <c r="D21" s="149" t="s">
        <v>409</v>
      </c>
      <c r="E21" s="149"/>
      <c r="F21" s="149" t="s">
        <v>409</v>
      </c>
    </row>
    <row r="22" spans="2:6" x14ac:dyDescent="0.25">
      <c r="B22" s="150" t="s">
        <v>455</v>
      </c>
      <c r="D22" s="149" t="s">
        <v>409</v>
      </c>
      <c r="E22" s="149"/>
      <c r="F22" s="149" t="s">
        <v>409</v>
      </c>
    </row>
    <row r="23" spans="2:6" x14ac:dyDescent="0.25">
      <c r="B23" s="150" t="s">
        <v>165</v>
      </c>
      <c r="D23" s="145" t="s">
        <v>420</v>
      </c>
      <c r="E23" s="149"/>
      <c r="F23" s="145" t="s">
        <v>420</v>
      </c>
    </row>
    <row r="24" spans="2:6" x14ac:dyDescent="0.25">
      <c r="B24" s="150" t="s">
        <v>454</v>
      </c>
      <c r="D24" s="145" t="s">
        <v>420</v>
      </c>
      <c r="E24" s="149"/>
      <c r="F24" s="145" t="s">
        <v>420</v>
      </c>
    </row>
    <row r="25" spans="2:6" x14ac:dyDescent="0.25">
      <c r="B25" s="150" t="s">
        <v>453</v>
      </c>
      <c r="D25" s="145" t="s">
        <v>420</v>
      </c>
      <c r="E25" s="149"/>
      <c r="F25" s="145" t="s">
        <v>420</v>
      </c>
    </row>
    <row r="26" spans="2:6" x14ac:dyDescent="0.25">
      <c r="B26" s="165" t="s">
        <v>452</v>
      </c>
      <c r="D26" s="166" t="s">
        <v>420</v>
      </c>
      <c r="E26" s="149"/>
      <c r="F26" s="166" t="s">
        <v>420</v>
      </c>
    </row>
    <row r="27" spans="2:6" x14ac:dyDescent="0.25">
      <c r="B27" s="165" t="s">
        <v>451</v>
      </c>
      <c r="D27" s="149"/>
      <c r="E27" s="149"/>
      <c r="F27" s="149"/>
    </row>
    <row r="28" spans="2:6" x14ac:dyDescent="0.25">
      <c r="B28" s="150" t="s">
        <v>775</v>
      </c>
      <c r="D28" s="149" t="s">
        <v>420</v>
      </c>
      <c r="E28" s="149"/>
      <c r="F28" s="149" t="s">
        <v>420</v>
      </c>
    </row>
    <row r="29" spans="2:6" x14ac:dyDescent="0.25">
      <c r="B29" s="150" t="s">
        <v>776</v>
      </c>
      <c r="D29" s="149" t="s">
        <v>420</v>
      </c>
      <c r="E29" s="149"/>
      <c r="F29" s="149" t="s">
        <v>420</v>
      </c>
    </row>
    <row r="30" spans="2:6" x14ac:dyDescent="0.25">
      <c r="B30" s="150" t="s">
        <v>450</v>
      </c>
      <c r="D30" s="149" t="s">
        <v>420</v>
      </c>
      <c r="E30" s="149"/>
      <c r="F30" s="149" t="s">
        <v>420</v>
      </c>
    </row>
    <row r="31" spans="2:6" x14ac:dyDescent="0.25">
      <c r="B31" s="150" t="s">
        <v>777</v>
      </c>
      <c r="D31" s="149" t="s">
        <v>409</v>
      </c>
      <c r="E31" s="149"/>
      <c r="F31" s="149" t="s">
        <v>409</v>
      </c>
    </row>
    <row r="32" spans="2:6" x14ac:dyDescent="0.25">
      <c r="B32" s="150" t="s">
        <v>778</v>
      </c>
      <c r="D32" s="149" t="s">
        <v>409</v>
      </c>
      <c r="E32" s="149"/>
      <c r="F32" s="149" t="s">
        <v>409</v>
      </c>
    </row>
    <row r="33" spans="1:8" x14ac:dyDescent="0.25">
      <c r="B33" s="150" t="s">
        <v>779</v>
      </c>
      <c r="D33" s="151" t="s">
        <v>409</v>
      </c>
      <c r="E33" s="149"/>
      <c r="F33" s="151" t="s">
        <v>409</v>
      </c>
    </row>
    <row r="34" spans="1:8" x14ac:dyDescent="0.25">
      <c r="B34" s="165" t="s">
        <v>686</v>
      </c>
      <c r="D34" s="164" t="s">
        <v>409</v>
      </c>
      <c r="E34" s="149"/>
      <c r="F34" s="164" t="s">
        <v>409</v>
      </c>
    </row>
    <row r="35" spans="1:8" ht="18.75" thickBot="1" x14ac:dyDescent="0.3">
      <c r="B35" s="150" t="s">
        <v>78</v>
      </c>
      <c r="D35" s="146" t="s">
        <v>409</v>
      </c>
      <c r="E35" s="149"/>
      <c r="F35" s="146" t="s">
        <v>409</v>
      </c>
    </row>
    <row r="36" spans="1:8" ht="18" customHeight="1" thickTop="1" x14ac:dyDescent="0.25">
      <c r="A36" s="143"/>
      <c r="B36" s="383"/>
      <c r="C36" s="143"/>
      <c r="D36" s="143"/>
      <c r="E36" s="143"/>
      <c r="F36" s="143"/>
      <c r="G36" s="143"/>
      <c r="H36" s="143"/>
    </row>
    <row r="37" spans="1:8" ht="19.5" x14ac:dyDescent="0.25">
      <c r="A37" s="832" t="s">
        <v>1088</v>
      </c>
    </row>
    <row r="38" spans="1:8" ht="19.5" x14ac:dyDescent="0.25">
      <c r="A38" s="139"/>
      <c r="B38" s="650" t="s">
        <v>449</v>
      </c>
    </row>
    <row r="39" spans="1:8" ht="19.5" x14ac:dyDescent="0.25">
      <c r="A39" s="139"/>
      <c r="B39" s="153"/>
      <c r="C39" s="144"/>
      <c r="D39" s="472">
        <f>'سر برگ صفحات'!A12</f>
        <v>1399</v>
      </c>
      <c r="E39" s="471"/>
      <c r="F39" s="472">
        <f>'سر برگ صفحات'!A11</f>
        <v>1398</v>
      </c>
      <c r="G39" s="144"/>
      <c r="H39" s="144"/>
    </row>
    <row r="40" spans="1:8" x14ac:dyDescent="0.25">
      <c r="B40" s="153"/>
      <c r="C40" s="144"/>
      <c r="D40" s="147" t="s">
        <v>68</v>
      </c>
      <c r="E40" s="147"/>
      <c r="F40" s="147" t="s">
        <v>68</v>
      </c>
      <c r="G40" s="144"/>
      <c r="H40" s="144"/>
    </row>
    <row r="41" spans="1:8" x14ac:dyDescent="0.25">
      <c r="B41" s="153" t="s">
        <v>448</v>
      </c>
      <c r="C41" s="144"/>
      <c r="D41" s="147" t="s">
        <v>409</v>
      </c>
      <c r="E41" s="147"/>
      <c r="F41" s="147" t="s">
        <v>409</v>
      </c>
      <c r="G41" s="144"/>
      <c r="H41" s="144"/>
    </row>
    <row r="42" spans="1:8" x14ac:dyDescent="0.25">
      <c r="B42" s="153" t="s">
        <v>941</v>
      </c>
      <c r="C42" s="144"/>
      <c r="D42" s="147" t="s">
        <v>409</v>
      </c>
      <c r="E42" s="147"/>
      <c r="F42" s="147" t="s">
        <v>409</v>
      </c>
      <c r="G42" s="144"/>
      <c r="H42" s="144"/>
    </row>
    <row r="43" spans="1:8" x14ac:dyDescent="0.25">
      <c r="B43" s="153" t="s">
        <v>447</v>
      </c>
      <c r="C43" s="144"/>
      <c r="D43" s="147" t="s">
        <v>409</v>
      </c>
      <c r="E43" s="147"/>
      <c r="F43" s="147" t="s">
        <v>410</v>
      </c>
      <c r="G43" s="144"/>
      <c r="H43" s="144"/>
    </row>
    <row r="44" spans="1:8" x14ac:dyDescent="0.25">
      <c r="B44" s="153" t="s">
        <v>446</v>
      </c>
      <c r="C44" s="144"/>
      <c r="D44" s="147" t="s">
        <v>409</v>
      </c>
      <c r="E44" s="147"/>
      <c r="F44" s="147" t="s">
        <v>410</v>
      </c>
      <c r="G44" s="144"/>
      <c r="H44" s="144"/>
    </row>
    <row r="45" spans="1:8" x14ac:dyDescent="0.25">
      <c r="B45" s="153" t="s">
        <v>445</v>
      </c>
      <c r="C45" s="147"/>
      <c r="D45" s="149" t="s">
        <v>409</v>
      </c>
      <c r="E45" s="145"/>
      <c r="F45" s="149" t="s">
        <v>410</v>
      </c>
      <c r="G45" s="147"/>
      <c r="H45" s="147"/>
    </row>
    <row r="46" spans="1:8" ht="16.5" customHeight="1" thickBot="1" x14ac:dyDescent="0.3">
      <c r="B46" s="664"/>
      <c r="C46" s="145"/>
      <c r="D46" s="146">
        <f>SUM(D45:D45)</f>
        <v>0</v>
      </c>
      <c r="E46" s="145"/>
      <c r="F46" s="146">
        <f>SUM(F45:F45)</f>
        <v>0</v>
      </c>
      <c r="G46" s="145"/>
      <c r="H46" s="145"/>
    </row>
    <row r="47" spans="1:8" ht="16.5" customHeight="1" thickTop="1" x14ac:dyDescent="0.25">
      <c r="B47" s="664"/>
      <c r="C47" s="145"/>
      <c r="D47" s="145"/>
      <c r="E47" s="145"/>
      <c r="F47" s="145"/>
      <c r="G47" s="145"/>
      <c r="H47" s="145"/>
    </row>
    <row r="48" spans="1:8" ht="30.75" customHeight="1" x14ac:dyDescent="0.25">
      <c r="B48" s="664"/>
      <c r="C48" s="145"/>
      <c r="D48" s="145"/>
      <c r="E48" s="145"/>
      <c r="F48" s="145"/>
      <c r="G48" s="145"/>
      <c r="H48" s="145"/>
    </row>
    <row r="49" spans="1:8" ht="30.75" customHeight="1" x14ac:dyDescent="0.25"/>
    <row r="50" spans="1:8" ht="19.5" x14ac:dyDescent="0.25">
      <c r="A50" s="1049">
        <v>51</v>
      </c>
      <c r="B50" s="1049"/>
      <c r="C50" s="1049"/>
      <c r="D50" s="1049"/>
      <c r="E50" s="1049"/>
      <c r="F50" s="1049"/>
      <c r="G50" s="1049"/>
      <c r="H50" s="1049"/>
    </row>
    <row r="52" spans="1:8" ht="32.25" customHeight="1" x14ac:dyDescent="0.25">
      <c r="A52" s="1041" t="s">
        <v>796</v>
      </c>
      <c r="B52" s="1041"/>
      <c r="C52" s="1041"/>
      <c r="D52" s="1041"/>
      <c r="E52" s="1041"/>
      <c r="F52" s="1041"/>
      <c r="G52" s="1041"/>
      <c r="H52" s="1041"/>
    </row>
  </sheetData>
  <mergeCells count="7">
    <mergeCell ref="A52:H52"/>
    <mergeCell ref="A50:H50"/>
    <mergeCell ref="A1:H1"/>
    <mergeCell ref="A2:H2"/>
    <mergeCell ref="I2:O2"/>
    <mergeCell ref="A3:H3"/>
    <mergeCell ref="I3:O3"/>
  </mergeCells>
  <printOptions horizontalCentered="1"/>
  <pageMargins left="0.70866141732283472" right="0.70866141732283472" top="0.74803149606299213" bottom="0.74803149606299213" header="0.31496062992125984" footer="0.31496062992125984"/>
  <pageSetup paperSize="9" scale="81"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S41"/>
  <sheetViews>
    <sheetView rightToLeft="1" zoomScaleNormal="100" zoomScaleSheetLayoutView="100" workbookViewId="0">
      <selection activeCell="O33" sqref="O33"/>
    </sheetView>
  </sheetViews>
  <sheetFormatPr defaultColWidth="9" defaultRowHeight="18" x14ac:dyDescent="0.45"/>
  <cols>
    <col min="1" max="1" width="7.28515625" style="132" customWidth="1"/>
    <col min="2" max="2" width="21.7109375" style="132" bestFit="1" customWidth="1"/>
    <col min="3" max="3" width="19.140625" style="132" customWidth="1"/>
    <col min="4" max="4" width="1.28515625" style="132" customWidth="1"/>
    <col min="5" max="5" width="19.140625" style="132" customWidth="1"/>
    <col min="6" max="6" width="1.28515625" style="132" customWidth="1"/>
    <col min="7" max="7" width="19.140625" style="132" customWidth="1"/>
    <col min="8" max="8" width="8.28515625" style="132" customWidth="1"/>
    <col min="9" max="16384" width="9" style="132"/>
  </cols>
  <sheetData>
    <row r="1" spans="1:19" ht="21" x14ac:dyDescent="0.55000000000000004">
      <c r="A1" s="1031" t="str">
        <f>'سر برگ صفحات'!A1</f>
        <v>شرکت صندوق پژوهش و فناوری غیر دولتی ....(سهامی خاص)</v>
      </c>
      <c r="B1" s="1031"/>
      <c r="C1" s="1031"/>
      <c r="D1" s="1031"/>
      <c r="E1" s="1031"/>
      <c r="F1" s="1031"/>
      <c r="G1" s="1031"/>
      <c r="H1" s="1031"/>
      <c r="I1" s="336"/>
      <c r="J1" s="336"/>
      <c r="K1" s="336"/>
      <c r="L1" s="336"/>
      <c r="M1" s="336"/>
      <c r="N1" s="336"/>
      <c r="O1" s="336"/>
      <c r="P1" s="336"/>
      <c r="Q1" s="336"/>
      <c r="R1" s="336"/>
      <c r="S1" s="336"/>
    </row>
    <row r="2" spans="1:19" ht="18" customHeight="1" x14ac:dyDescent="0.55000000000000004">
      <c r="A2" s="1031" t="str">
        <f>'سر برگ صفحات'!A14</f>
        <v>يادداشتهاي توضيحي صورت هاي مالي</v>
      </c>
      <c r="B2" s="1031"/>
      <c r="C2" s="1031"/>
      <c r="D2" s="1031"/>
      <c r="E2" s="1031"/>
      <c r="F2" s="1031"/>
      <c r="G2" s="1031"/>
      <c r="H2" s="1031"/>
      <c r="I2" s="1031"/>
      <c r="J2" s="1031"/>
      <c r="K2" s="1031"/>
      <c r="L2" s="1031"/>
      <c r="M2" s="1031"/>
      <c r="N2" s="1031"/>
      <c r="O2" s="1031"/>
      <c r="P2" s="337"/>
      <c r="Q2" s="337"/>
      <c r="R2" s="337"/>
      <c r="S2" s="337"/>
    </row>
    <row r="3" spans="1:19" ht="21" x14ac:dyDescent="0.55000000000000004">
      <c r="A3" s="1031" t="str">
        <f>'سر برگ صفحات'!A3</f>
        <v>سال مالي منتهی به .. اسفند …</v>
      </c>
      <c r="B3" s="1031"/>
      <c r="C3" s="1031"/>
      <c r="D3" s="1031"/>
      <c r="E3" s="1031"/>
      <c r="F3" s="1031"/>
      <c r="G3" s="1031"/>
      <c r="H3" s="1031"/>
      <c r="I3" s="1031"/>
      <c r="J3" s="1031"/>
      <c r="K3" s="1031"/>
      <c r="L3" s="1031"/>
      <c r="M3" s="1031"/>
      <c r="N3" s="1031"/>
      <c r="O3" s="1031"/>
      <c r="P3" s="336"/>
      <c r="Q3" s="336"/>
      <c r="R3" s="336"/>
      <c r="S3" s="336"/>
    </row>
    <row r="7" spans="1:19" ht="19.5" x14ac:dyDescent="0.45">
      <c r="A7" s="1063" t="s">
        <v>1089</v>
      </c>
      <c r="B7" s="1063"/>
      <c r="C7" s="1063"/>
      <c r="D7" s="1063"/>
      <c r="E7" s="1063"/>
      <c r="F7" s="1063"/>
      <c r="G7" s="1063"/>
      <c r="H7" s="1063"/>
    </row>
    <row r="8" spans="1:19" ht="18.600000000000001" customHeight="1" x14ac:dyDescent="0.45">
      <c r="A8" s="469" t="s">
        <v>1090</v>
      </c>
      <c r="B8" s="469" t="s">
        <v>763</v>
      </c>
      <c r="C8" s="469"/>
      <c r="D8" s="469"/>
      <c r="E8" s="469"/>
      <c r="F8" s="469"/>
      <c r="G8" s="469"/>
      <c r="H8" s="469"/>
    </row>
    <row r="9" spans="1:19" x14ac:dyDescent="0.45">
      <c r="A9" s="1064" t="s">
        <v>764</v>
      </c>
      <c r="B9" s="1064"/>
      <c r="C9" s="1064"/>
      <c r="D9" s="1064"/>
      <c r="E9" s="1064"/>
      <c r="F9" s="1064"/>
      <c r="G9" s="1064"/>
      <c r="H9" s="1064"/>
    </row>
    <row r="10" spans="1:19" x14ac:dyDescent="0.45">
      <c r="A10" s="1064"/>
      <c r="B10" s="1064"/>
      <c r="C10" s="1064"/>
      <c r="D10" s="1064"/>
      <c r="E10" s="1064"/>
      <c r="F10" s="1064"/>
      <c r="G10" s="1064"/>
      <c r="H10" s="1064"/>
    </row>
    <row r="11" spans="1:19" x14ac:dyDescent="0.45">
      <c r="A11" s="1064"/>
      <c r="B11" s="1064"/>
      <c r="C11" s="1064"/>
      <c r="D11" s="1064"/>
      <c r="E11" s="1064"/>
      <c r="F11" s="1064"/>
      <c r="G11" s="1064"/>
      <c r="H11" s="1064"/>
    </row>
    <row r="12" spans="1:19" x14ac:dyDescent="0.45">
      <c r="A12" s="1064"/>
      <c r="B12" s="1064"/>
      <c r="C12" s="1064"/>
      <c r="D12" s="1064"/>
      <c r="E12" s="1064"/>
      <c r="F12" s="1064"/>
      <c r="G12" s="1064"/>
      <c r="H12" s="1064"/>
    </row>
    <row r="13" spans="1:19" x14ac:dyDescent="0.45">
      <c r="A13" s="1064"/>
      <c r="B13" s="1064"/>
      <c r="C13" s="1064"/>
      <c r="D13" s="1064"/>
      <c r="E13" s="1064"/>
      <c r="F13" s="1064"/>
      <c r="G13" s="1064"/>
      <c r="H13" s="1064"/>
    </row>
    <row r="14" spans="1:19" x14ac:dyDescent="0.45">
      <c r="A14" s="1064"/>
      <c r="B14" s="1064"/>
      <c r="C14" s="1064"/>
      <c r="D14" s="1064"/>
      <c r="E14" s="1064"/>
      <c r="F14" s="1064"/>
      <c r="G14" s="1064"/>
      <c r="H14" s="1064"/>
    </row>
    <row r="15" spans="1:19" ht="19.5" x14ac:dyDescent="0.45">
      <c r="A15" s="1063" t="s">
        <v>1091</v>
      </c>
      <c r="B15" s="1063"/>
      <c r="C15" s="1063"/>
      <c r="D15" s="1063"/>
      <c r="E15" s="1063"/>
      <c r="F15" s="1063"/>
      <c r="G15" s="1063"/>
      <c r="H15" s="1063"/>
    </row>
    <row r="16" spans="1:19" x14ac:dyDescent="0.45">
      <c r="A16" s="1030" t="s">
        <v>466</v>
      </c>
      <c r="B16" s="1030"/>
      <c r="C16" s="1030"/>
      <c r="D16" s="1030"/>
      <c r="E16" s="1030"/>
      <c r="F16" s="1030"/>
      <c r="G16" s="1030"/>
      <c r="H16" s="1030"/>
    </row>
    <row r="17" spans="1:8" s="470" customFormat="1" ht="15.75" x14ac:dyDescent="0.4">
      <c r="D17" s="471"/>
      <c r="E17" s="472" t="str">
        <f>'سر برگ صفحات'!A8</f>
        <v>1399/12/30</v>
      </c>
      <c r="F17" s="685"/>
      <c r="G17" s="472" t="str">
        <f>'سر برگ صفحات'!A7</f>
        <v>1398/12/29</v>
      </c>
    </row>
    <row r="18" spans="1:8" x14ac:dyDescent="0.45">
      <c r="D18" s="138"/>
      <c r="E18" s="137" t="s">
        <v>68</v>
      </c>
      <c r="F18" s="138"/>
      <c r="G18" s="137" t="s">
        <v>68</v>
      </c>
    </row>
    <row r="19" spans="1:8" x14ac:dyDescent="0.45">
      <c r="B19" s="132" t="s">
        <v>465</v>
      </c>
      <c r="D19" s="168"/>
      <c r="E19" s="136" t="s">
        <v>403</v>
      </c>
      <c r="F19" s="168"/>
      <c r="G19" s="136" t="s">
        <v>403</v>
      </c>
    </row>
    <row r="20" spans="1:8" x14ac:dyDescent="0.45">
      <c r="B20" s="132" t="s">
        <v>43</v>
      </c>
      <c r="D20" s="168"/>
      <c r="E20" s="134" t="s">
        <v>464</v>
      </c>
      <c r="F20" s="168"/>
      <c r="G20" s="134" t="s">
        <v>464</v>
      </c>
    </row>
    <row r="21" spans="1:8" ht="18.75" thickBot="1" x14ac:dyDescent="0.5">
      <c r="B21" s="132" t="s">
        <v>463</v>
      </c>
      <c r="D21" s="168"/>
      <c r="E21" s="133" t="s">
        <v>403</v>
      </c>
      <c r="F21" s="168"/>
      <c r="G21" s="173" t="s">
        <v>403</v>
      </c>
    </row>
    <row r="22" spans="1:8" ht="19.5" thickTop="1" thickBot="1" x14ac:dyDescent="0.5">
      <c r="B22" s="132" t="s">
        <v>46</v>
      </c>
      <c r="D22" s="168"/>
      <c r="E22" s="172" t="s">
        <v>403</v>
      </c>
      <c r="F22" s="168"/>
      <c r="G22" s="172" t="s">
        <v>403</v>
      </c>
    </row>
    <row r="23" spans="1:8" ht="19.5" thickTop="1" thickBot="1" x14ac:dyDescent="0.5">
      <c r="B23" s="132" t="s">
        <v>765</v>
      </c>
      <c r="D23" s="168"/>
      <c r="E23" s="171">
        <f>SUM(E21:E22)</f>
        <v>0</v>
      </c>
      <c r="F23" s="168"/>
      <c r="G23" s="133">
        <f>SUM(G21:G22)</f>
        <v>0</v>
      </c>
    </row>
    <row r="24" spans="1:8" ht="18.75" thickTop="1" x14ac:dyDescent="0.45"/>
    <row r="26" spans="1:8" ht="19.5" x14ac:dyDescent="0.45">
      <c r="A26" s="1063" t="s">
        <v>1092</v>
      </c>
      <c r="B26" s="1063"/>
      <c r="C26" s="1063"/>
      <c r="D26" s="1063"/>
      <c r="E26" s="1063"/>
      <c r="F26" s="1063"/>
      <c r="G26" s="1063"/>
      <c r="H26" s="1063"/>
    </row>
    <row r="27" spans="1:8" x14ac:dyDescent="0.45">
      <c r="A27" s="1030" t="s">
        <v>766</v>
      </c>
      <c r="B27" s="1030"/>
      <c r="C27" s="1030"/>
      <c r="D27" s="1030"/>
      <c r="E27" s="1030"/>
      <c r="F27" s="1030"/>
      <c r="G27" s="1030"/>
      <c r="H27" s="1030"/>
    </row>
    <row r="28" spans="1:8" x14ac:dyDescent="0.45">
      <c r="A28" s="1030"/>
      <c r="B28" s="1030"/>
      <c r="C28" s="1030"/>
      <c r="D28" s="1030"/>
      <c r="E28" s="1030"/>
      <c r="F28" s="1030"/>
      <c r="G28" s="1030"/>
      <c r="H28" s="1030"/>
    </row>
    <row r="29" spans="1:8" x14ac:dyDescent="0.45">
      <c r="A29" s="1030"/>
      <c r="B29" s="1030"/>
      <c r="C29" s="1030"/>
      <c r="D29" s="1030"/>
      <c r="E29" s="1030"/>
      <c r="F29" s="1030"/>
      <c r="G29" s="1030"/>
      <c r="H29" s="1030"/>
    </row>
    <row r="30" spans="1:8" x14ac:dyDescent="0.45">
      <c r="A30" s="1030"/>
      <c r="B30" s="1030"/>
      <c r="C30" s="1030"/>
      <c r="D30" s="1030"/>
      <c r="E30" s="1030"/>
      <c r="F30" s="1030"/>
      <c r="G30" s="1030"/>
      <c r="H30" s="1030"/>
    </row>
    <row r="31" spans="1:8" ht="20.25" customHeight="1" x14ac:dyDescent="0.45">
      <c r="A31" s="167"/>
      <c r="B31" s="167"/>
      <c r="C31" s="167"/>
      <c r="D31" s="167"/>
      <c r="E31" s="167"/>
      <c r="F31" s="167"/>
      <c r="G31" s="167"/>
      <c r="H31" s="167"/>
    </row>
    <row r="32" spans="1:8" ht="19.5" x14ac:dyDescent="0.45">
      <c r="A32" s="1063" t="s">
        <v>1093</v>
      </c>
      <c r="B32" s="1063"/>
      <c r="C32" s="1063"/>
      <c r="D32" s="1063"/>
      <c r="E32" s="1063"/>
      <c r="F32" s="1063"/>
      <c r="G32" s="1063"/>
      <c r="H32" s="1063"/>
    </row>
    <row r="33" spans="1:8" x14ac:dyDescent="0.45">
      <c r="A33" s="1030" t="s">
        <v>1018</v>
      </c>
      <c r="B33" s="1030"/>
      <c r="C33" s="1030"/>
      <c r="D33" s="1030"/>
      <c r="E33" s="1030"/>
      <c r="F33" s="1030"/>
      <c r="G33" s="1030"/>
      <c r="H33" s="1030"/>
    </row>
    <row r="34" spans="1:8" x14ac:dyDescent="0.45">
      <c r="A34" s="1030"/>
      <c r="B34" s="1030"/>
      <c r="C34" s="1030"/>
      <c r="D34" s="1030"/>
      <c r="E34" s="1030"/>
      <c r="F34" s="1030"/>
      <c r="G34" s="1030"/>
      <c r="H34" s="1030"/>
    </row>
    <row r="35" spans="1:8" x14ac:dyDescent="0.45">
      <c r="A35" s="1030"/>
      <c r="B35" s="1030"/>
      <c r="C35" s="1030"/>
      <c r="D35" s="1030"/>
      <c r="E35" s="1030"/>
      <c r="F35" s="1030"/>
      <c r="G35" s="1030"/>
      <c r="H35" s="1030"/>
    </row>
    <row r="36" spans="1:8" x14ac:dyDescent="0.45">
      <c r="A36" s="1030"/>
      <c r="B36" s="1030"/>
      <c r="C36" s="1030"/>
      <c r="D36" s="1030"/>
      <c r="E36" s="1030"/>
      <c r="F36" s="1030"/>
      <c r="G36" s="1030"/>
      <c r="H36" s="1030"/>
    </row>
    <row r="37" spans="1:8" x14ac:dyDescent="0.45">
      <c r="A37" s="1030"/>
      <c r="B37" s="1030"/>
      <c r="C37" s="1030"/>
      <c r="D37" s="1030"/>
      <c r="E37" s="1030"/>
      <c r="F37" s="1030"/>
      <c r="G37" s="1030"/>
      <c r="H37" s="1030"/>
    </row>
    <row r="38" spans="1:8" x14ac:dyDescent="0.45">
      <c r="A38" s="1030"/>
      <c r="B38" s="1030"/>
      <c r="C38" s="1030"/>
      <c r="D38" s="1030"/>
      <c r="E38" s="1030"/>
      <c r="F38" s="1030"/>
      <c r="G38" s="1030"/>
      <c r="H38" s="1030"/>
    </row>
    <row r="41" spans="1:8" ht="19.5" x14ac:dyDescent="0.5">
      <c r="A41" s="1062">
        <v>52</v>
      </c>
      <c r="B41" s="1062"/>
      <c r="C41" s="1062"/>
      <c r="D41" s="1062"/>
      <c r="E41" s="1062"/>
      <c r="F41" s="1062"/>
      <c r="G41" s="1062"/>
      <c r="H41" s="1062"/>
    </row>
  </sheetData>
  <autoFilter ref="A1:A41"/>
  <mergeCells count="14">
    <mergeCell ref="I2:O2"/>
    <mergeCell ref="A3:H3"/>
    <mergeCell ref="I3:O3"/>
    <mergeCell ref="A7:H7"/>
    <mergeCell ref="A9:H14"/>
    <mergeCell ref="A33:H38"/>
    <mergeCell ref="A27:H30"/>
    <mergeCell ref="A1:H1"/>
    <mergeCell ref="A2:H2"/>
    <mergeCell ref="A41:H41"/>
    <mergeCell ref="A15:H15"/>
    <mergeCell ref="A16:H16"/>
    <mergeCell ref="A26:H26"/>
    <mergeCell ref="A32:H32"/>
  </mergeCells>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S37"/>
  <sheetViews>
    <sheetView rightToLeft="1" zoomScaleNormal="100" zoomScaleSheetLayoutView="100" workbookViewId="0">
      <selection activeCell="T17" sqref="T17"/>
    </sheetView>
  </sheetViews>
  <sheetFormatPr defaultColWidth="9" defaultRowHeight="18" x14ac:dyDescent="0.45"/>
  <cols>
    <col min="1" max="1" width="7.28515625" style="132" customWidth="1"/>
    <col min="2" max="2" width="12.28515625" style="132" customWidth="1"/>
    <col min="3" max="3" width="1.28515625" style="132" customWidth="1"/>
    <col min="4" max="4" width="13.28515625" style="132" customWidth="1"/>
    <col min="5" max="5" width="1.28515625" style="132" customWidth="1"/>
    <col min="6" max="6" width="11.28515625" style="132" customWidth="1"/>
    <col min="7" max="7" width="1.28515625" style="132" customWidth="1"/>
    <col min="8" max="8" width="11.85546875" style="132" customWidth="1"/>
    <col min="9" max="9" width="1.28515625" style="132" customWidth="1"/>
    <col min="10" max="10" width="13.28515625" style="132" customWidth="1"/>
    <col min="11" max="11" width="4.42578125" style="132" customWidth="1"/>
    <col min="12" max="16384" width="9" style="132"/>
  </cols>
  <sheetData>
    <row r="1" spans="1:19" ht="21" x14ac:dyDescent="0.55000000000000004">
      <c r="A1" s="1031" t="str">
        <f>'سر برگ صفحات'!A1</f>
        <v>شرکت صندوق پژوهش و فناوری غیر دولتی ....(سهامی خاص)</v>
      </c>
      <c r="B1" s="1031"/>
      <c r="C1" s="1031"/>
      <c r="D1" s="1031"/>
      <c r="E1" s="1031"/>
      <c r="F1" s="1031"/>
      <c r="G1" s="1031"/>
      <c r="H1" s="1031"/>
      <c r="I1" s="1031"/>
      <c r="J1" s="1031"/>
      <c r="K1" s="1031"/>
      <c r="L1" s="336"/>
      <c r="M1" s="336"/>
      <c r="N1" s="336"/>
      <c r="O1" s="336"/>
      <c r="P1" s="336"/>
      <c r="Q1" s="336"/>
      <c r="R1" s="336"/>
      <c r="S1" s="336"/>
    </row>
    <row r="2" spans="1:19" ht="18" customHeight="1" x14ac:dyDescent="0.55000000000000004">
      <c r="A2" s="1031" t="str">
        <f>'سر برگ صفحات'!A14</f>
        <v>يادداشتهاي توضيحي صورت هاي مالي</v>
      </c>
      <c r="B2" s="1031"/>
      <c r="C2" s="1031"/>
      <c r="D2" s="1031"/>
      <c r="E2" s="1031"/>
      <c r="F2" s="1031"/>
      <c r="G2" s="1031"/>
      <c r="H2" s="1031"/>
      <c r="I2" s="1031"/>
      <c r="J2" s="1031"/>
      <c r="K2" s="1031"/>
      <c r="L2" s="1031"/>
      <c r="M2" s="1031"/>
      <c r="N2" s="1031"/>
      <c r="O2" s="1031"/>
      <c r="P2" s="337"/>
      <c r="Q2" s="337"/>
      <c r="R2" s="337"/>
      <c r="S2" s="337"/>
    </row>
    <row r="3" spans="1:19" ht="21" x14ac:dyDescent="0.55000000000000004">
      <c r="A3" s="1031" t="str">
        <f>'سر برگ صفحات'!A3</f>
        <v>سال مالي منتهی به .. اسفند …</v>
      </c>
      <c r="B3" s="1031"/>
      <c r="C3" s="1031"/>
      <c r="D3" s="1031"/>
      <c r="E3" s="1031"/>
      <c r="F3" s="1031"/>
      <c r="G3" s="1031"/>
      <c r="H3" s="1031"/>
      <c r="I3" s="1031"/>
      <c r="J3" s="1031"/>
      <c r="K3" s="1031"/>
      <c r="L3" s="336"/>
      <c r="M3" s="336"/>
      <c r="N3" s="336"/>
      <c r="O3" s="336"/>
      <c r="P3" s="336"/>
      <c r="Q3" s="336"/>
      <c r="R3" s="336"/>
      <c r="S3" s="336"/>
    </row>
    <row r="4" spans="1:19" ht="19.5" x14ac:dyDescent="0.45">
      <c r="A4" s="1063" t="s">
        <v>1094</v>
      </c>
      <c r="B4" s="1063"/>
      <c r="C4" s="1063"/>
      <c r="D4" s="1063"/>
      <c r="E4" s="1063"/>
      <c r="F4" s="1063"/>
      <c r="G4" s="1063"/>
      <c r="H4" s="1063"/>
      <c r="I4" s="1063"/>
      <c r="J4" s="1063"/>
      <c r="K4" s="1063"/>
    </row>
    <row r="5" spans="1:19" s="466" customFormat="1" x14ac:dyDescent="0.45">
      <c r="A5" s="1066" t="s">
        <v>1019</v>
      </c>
      <c r="B5" s="1066"/>
      <c r="C5" s="1066"/>
      <c r="D5" s="1066"/>
      <c r="E5" s="1066"/>
      <c r="F5" s="1066"/>
      <c r="G5" s="1066"/>
      <c r="H5" s="1066"/>
      <c r="I5" s="1066"/>
      <c r="J5" s="1066"/>
      <c r="K5" s="1066"/>
    </row>
    <row r="6" spans="1:19" s="466" customFormat="1" x14ac:dyDescent="0.45">
      <c r="A6" s="1066"/>
      <c r="B6" s="1066"/>
      <c r="C6" s="1066"/>
      <c r="D6" s="1066"/>
      <c r="E6" s="1066"/>
      <c r="F6" s="1066"/>
      <c r="G6" s="1066"/>
      <c r="H6" s="1066"/>
      <c r="I6" s="1066"/>
      <c r="J6" s="1066"/>
      <c r="K6" s="1066"/>
    </row>
    <row r="7" spans="1:19" ht="19.5" x14ac:dyDescent="0.5">
      <c r="A7" s="769"/>
      <c r="B7" s="770"/>
      <c r="C7" s="770"/>
      <c r="D7" s="770"/>
      <c r="E7" s="770"/>
      <c r="F7" s="770"/>
      <c r="G7" s="770"/>
      <c r="H7" s="770"/>
      <c r="I7" s="770"/>
      <c r="J7" s="770"/>
      <c r="K7" s="770"/>
    </row>
    <row r="8" spans="1:19" ht="19.5" x14ac:dyDescent="0.45">
      <c r="A8" s="1068" t="s">
        <v>1095</v>
      </c>
      <c r="B8" s="1068"/>
      <c r="C8" s="1068"/>
      <c r="D8" s="1068"/>
      <c r="E8" s="1068"/>
      <c r="F8" s="1068"/>
      <c r="G8" s="1068"/>
      <c r="H8" s="1068"/>
      <c r="I8" s="1068"/>
      <c r="J8" s="1068"/>
      <c r="K8" s="1068"/>
    </row>
    <row r="9" spans="1:19" x14ac:dyDescent="0.45">
      <c r="A9" s="1066" t="s">
        <v>767</v>
      </c>
      <c r="B9" s="1066"/>
      <c r="C9" s="1066"/>
      <c r="D9" s="1066"/>
      <c r="E9" s="1066"/>
      <c r="F9" s="1066"/>
      <c r="G9" s="1066"/>
      <c r="H9" s="1066"/>
      <c r="I9" s="1066"/>
      <c r="J9" s="1066"/>
      <c r="K9" s="1066"/>
    </row>
    <row r="10" spans="1:19" x14ac:dyDescent="0.45">
      <c r="A10" s="1066"/>
      <c r="B10" s="1066"/>
      <c r="C10" s="1066"/>
      <c r="D10" s="1066"/>
      <c r="E10" s="1066"/>
      <c r="F10" s="1066"/>
      <c r="G10" s="1066"/>
      <c r="H10" s="1066"/>
      <c r="I10" s="1066"/>
      <c r="J10" s="1066"/>
      <c r="K10" s="1066"/>
    </row>
    <row r="11" spans="1:19" x14ac:dyDescent="0.45">
      <c r="A11" s="1066"/>
      <c r="B11" s="1066"/>
      <c r="C11" s="1066"/>
      <c r="D11" s="1066"/>
      <c r="E11" s="1066"/>
      <c r="F11" s="1066"/>
      <c r="G11" s="1066"/>
      <c r="H11" s="1066"/>
      <c r="I11" s="1066"/>
      <c r="J11" s="1066"/>
      <c r="K11" s="1066"/>
    </row>
    <row r="12" spans="1:19" x14ac:dyDescent="0.45">
      <c r="A12" s="1066"/>
      <c r="B12" s="1066"/>
      <c r="C12" s="1066"/>
      <c r="D12" s="1066"/>
      <c r="E12" s="1066"/>
      <c r="F12" s="1066"/>
      <c r="G12" s="1066"/>
      <c r="H12" s="1066"/>
      <c r="I12" s="1066"/>
      <c r="J12" s="1066"/>
      <c r="K12" s="1066"/>
    </row>
    <row r="13" spans="1:19" x14ac:dyDescent="0.45">
      <c r="A13" s="1066"/>
      <c r="B13" s="1066"/>
      <c r="C13" s="1066"/>
      <c r="D13" s="1066"/>
      <c r="E13" s="1066"/>
      <c r="F13" s="1066"/>
      <c r="G13" s="1066"/>
      <c r="H13" s="1066"/>
      <c r="I13" s="1066"/>
      <c r="J13" s="1066"/>
      <c r="K13" s="1066"/>
    </row>
    <row r="14" spans="1:19" x14ac:dyDescent="0.45">
      <c r="A14" s="1066"/>
      <c r="B14" s="1066"/>
      <c r="C14" s="1066"/>
      <c r="D14" s="1066"/>
      <c r="E14" s="1066"/>
      <c r="F14" s="1066"/>
      <c r="G14" s="1066"/>
      <c r="H14" s="1066"/>
      <c r="I14" s="1066"/>
      <c r="J14" s="1066"/>
      <c r="K14" s="1066"/>
    </row>
    <row r="15" spans="1:19" ht="19.899999999999999" customHeight="1" x14ac:dyDescent="0.45">
      <c r="A15" s="382"/>
      <c r="B15" s="382"/>
      <c r="C15" s="382"/>
      <c r="D15" s="382"/>
      <c r="E15" s="382"/>
      <c r="F15" s="382"/>
      <c r="G15" s="382"/>
      <c r="H15" s="382"/>
      <c r="I15" s="382"/>
      <c r="J15" s="382"/>
      <c r="K15" s="382"/>
    </row>
    <row r="16" spans="1:19" s="468" customFormat="1" ht="23.25" customHeight="1" x14ac:dyDescent="0.5">
      <c r="A16" s="467"/>
      <c r="B16" s="467"/>
      <c r="C16" s="467"/>
      <c r="D16" s="1067" t="s">
        <v>470</v>
      </c>
      <c r="E16" s="1067"/>
      <c r="F16" s="1067"/>
      <c r="G16" s="384"/>
      <c r="H16" s="1067" t="s">
        <v>470</v>
      </c>
      <c r="I16" s="1067"/>
      <c r="J16" s="1067"/>
      <c r="K16" s="467"/>
    </row>
    <row r="17" spans="1:11" s="468" customFormat="1" ht="19.5" x14ac:dyDescent="0.5">
      <c r="C17" s="460"/>
      <c r="D17" s="459">
        <f>'سر برگ صفحات'!A12</f>
        <v>1399</v>
      </c>
      <c r="E17" s="460"/>
      <c r="F17" s="459">
        <f>'سر برگ صفحات'!A11</f>
        <v>1398</v>
      </c>
      <c r="G17" s="460"/>
      <c r="H17" s="459">
        <f>'سر برگ صفحات'!A12</f>
        <v>1399</v>
      </c>
      <c r="I17" s="460"/>
      <c r="J17" s="459">
        <f>'سر برگ صفحات'!A11</f>
        <v>1398</v>
      </c>
    </row>
    <row r="18" spans="1:11" x14ac:dyDescent="0.45">
      <c r="C18" s="138"/>
      <c r="D18" s="137" t="s">
        <v>68</v>
      </c>
      <c r="E18" s="138"/>
      <c r="F18" s="137" t="s">
        <v>68</v>
      </c>
      <c r="G18" s="138"/>
      <c r="H18" s="137" t="s">
        <v>68</v>
      </c>
      <c r="I18" s="138"/>
      <c r="J18" s="137" t="s">
        <v>68</v>
      </c>
    </row>
    <row r="19" spans="1:11" x14ac:dyDescent="0.45">
      <c r="B19" s="132" t="s">
        <v>469</v>
      </c>
      <c r="C19" s="168"/>
      <c r="D19" s="136" t="s">
        <v>403</v>
      </c>
      <c r="E19" s="168"/>
      <c r="F19" s="136" t="s">
        <v>403</v>
      </c>
      <c r="G19" s="168"/>
      <c r="H19" s="136" t="s">
        <v>403</v>
      </c>
      <c r="I19" s="168"/>
      <c r="J19" s="136" t="s">
        <v>403</v>
      </c>
    </row>
    <row r="20" spans="1:11" x14ac:dyDescent="0.45">
      <c r="B20" s="132" t="s">
        <v>46</v>
      </c>
      <c r="C20" s="168"/>
      <c r="D20" s="136" t="s">
        <v>403</v>
      </c>
      <c r="E20" s="168"/>
      <c r="F20" s="136" t="s">
        <v>403</v>
      </c>
      <c r="G20" s="168"/>
      <c r="H20" s="136" t="s">
        <v>403</v>
      </c>
      <c r="I20" s="168"/>
      <c r="J20" s="136" t="s">
        <v>403</v>
      </c>
    </row>
    <row r="22" spans="1:11" s="466" customFormat="1" x14ac:dyDescent="0.45">
      <c r="A22" s="1065" t="s">
        <v>468</v>
      </c>
      <c r="B22" s="1065"/>
      <c r="C22" s="1065"/>
      <c r="D22" s="1065"/>
      <c r="E22" s="1065"/>
      <c r="F22" s="1065"/>
      <c r="G22" s="1065"/>
      <c r="H22" s="1065"/>
      <c r="I22" s="1065"/>
      <c r="J22" s="1065"/>
      <c r="K22" s="1065"/>
    </row>
    <row r="23" spans="1:11" s="466" customFormat="1" x14ac:dyDescent="0.45">
      <c r="A23" s="1065"/>
      <c r="B23" s="1065"/>
      <c r="C23" s="1065"/>
      <c r="D23" s="1065"/>
      <c r="E23" s="1065"/>
      <c r="F23" s="1065"/>
      <c r="G23" s="1065"/>
      <c r="H23" s="1065"/>
      <c r="I23" s="1065"/>
      <c r="J23" s="1065"/>
      <c r="K23" s="1065"/>
    </row>
    <row r="24" spans="1:11" ht="19.5" x14ac:dyDescent="0.45">
      <c r="A24" s="1063" t="s">
        <v>1096</v>
      </c>
      <c r="B24" s="1063"/>
      <c r="C24" s="1063"/>
      <c r="D24" s="1063"/>
      <c r="E24" s="1063"/>
      <c r="F24" s="1063"/>
      <c r="G24" s="1063"/>
      <c r="H24" s="1063"/>
      <c r="I24" s="1063"/>
      <c r="J24" s="1063"/>
      <c r="K24" s="1063"/>
    </row>
    <row r="25" spans="1:11" s="466" customFormat="1" x14ac:dyDescent="0.45">
      <c r="A25" s="1030" t="s">
        <v>768</v>
      </c>
      <c r="B25" s="1030"/>
      <c r="C25" s="1030"/>
      <c r="D25" s="1030"/>
      <c r="E25" s="1030"/>
      <c r="F25" s="1030"/>
      <c r="G25" s="1030"/>
      <c r="H25" s="1030"/>
      <c r="I25" s="1030"/>
      <c r="J25" s="1030"/>
      <c r="K25" s="1030"/>
    </row>
    <row r="26" spans="1:11" s="466" customFormat="1" x14ac:dyDescent="0.45">
      <c r="A26" s="1030"/>
      <c r="B26" s="1030"/>
      <c r="C26" s="1030"/>
      <c r="D26" s="1030"/>
      <c r="E26" s="1030"/>
      <c r="F26" s="1030"/>
      <c r="G26" s="1030"/>
      <c r="H26" s="1030"/>
      <c r="I26" s="1030"/>
      <c r="J26" s="1030"/>
      <c r="K26" s="1030"/>
    </row>
    <row r="27" spans="1:11" s="466" customFormat="1" x14ac:dyDescent="0.45">
      <c r="A27" s="1030"/>
      <c r="B27" s="1030"/>
      <c r="C27" s="1030"/>
      <c r="D27" s="1030"/>
      <c r="E27" s="1030"/>
      <c r="F27" s="1030"/>
      <c r="G27" s="1030"/>
      <c r="H27" s="1030"/>
      <c r="I27" s="1030"/>
      <c r="J27" s="1030"/>
      <c r="K27" s="1030"/>
    </row>
    <row r="28" spans="1:11" ht="20.25" customHeight="1" x14ac:dyDescent="0.45">
      <c r="A28" s="167"/>
      <c r="B28" s="167"/>
      <c r="C28" s="167"/>
      <c r="D28" s="167"/>
      <c r="E28" s="167"/>
      <c r="F28" s="167"/>
      <c r="G28" s="167"/>
      <c r="H28" s="167"/>
      <c r="I28" s="167"/>
      <c r="J28" s="167"/>
      <c r="K28" s="167"/>
    </row>
    <row r="29" spans="1:11" ht="19.5" x14ac:dyDescent="0.45">
      <c r="A29" s="1063" t="s">
        <v>1097</v>
      </c>
      <c r="B29" s="1063"/>
      <c r="C29" s="1063"/>
      <c r="D29" s="1063"/>
      <c r="E29" s="1063"/>
      <c r="F29" s="1063"/>
      <c r="G29" s="1063"/>
      <c r="H29" s="1063"/>
      <c r="I29" s="1063"/>
      <c r="J29" s="1063"/>
      <c r="K29" s="1063"/>
    </row>
    <row r="30" spans="1:11" s="466" customFormat="1" x14ac:dyDescent="0.45">
      <c r="A30" s="1030" t="s">
        <v>467</v>
      </c>
      <c r="B30" s="1030"/>
      <c r="C30" s="1030"/>
      <c r="D30" s="1030"/>
      <c r="E30" s="1030"/>
      <c r="F30" s="1030"/>
      <c r="G30" s="1030"/>
      <c r="H30" s="1030"/>
      <c r="I30" s="1030"/>
      <c r="J30" s="1030"/>
      <c r="K30" s="1030"/>
    </row>
    <row r="31" spans="1:11" s="466" customFormat="1" x14ac:dyDescent="0.45">
      <c r="A31" s="1030"/>
      <c r="B31" s="1030"/>
      <c r="C31" s="1030"/>
      <c r="D31" s="1030"/>
      <c r="E31" s="1030"/>
      <c r="F31" s="1030"/>
      <c r="G31" s="1030"/>
      <c r="H31" s="1030"/>
      <c r="I31" s="1030"/>
      <c r="J31" s="1030"/>
      <c r="K31" s="1030"/>
    </row>
    <row r="32" spans="1:11" s="466" customFormat="1" x14ac:dyDescent="0.45">
      <c r="A32" s="1030"/>
      <c r="B32" s="1030"/>
      <c r="C32" s="1030"/>
      <c r="D32" s="1030"/>
      <c r="E32" s="1030"/>
      <c r="F32" s="1030"/>
      <c r="G32" s="1030"/>
      <c r="H32" s="1030"/>
      <c r="I32" s="1030"/>
      <c r="J32" s="1030"/>
      <c r="K32" s="1030"/>
    </row>
    <row r="33" spans="1:11" s="466" customFormat="1" x14ac:dyDescent="0.45">
      <c r="A33" s="1030"/>
      <c r="B33" s="1030"/>
      <c r="C33" s="1030"/>
      <c r="D33" s="1030"/>
      <c r="E33" s="1030"/>
      <c r="F33" s="1030"/>
      <c r="G33" s="1030"/>
      <c r="H33" s="1030"/>
      <c r="I33" s="1030"/>
      <c r="J33" s="1030"/>
      <c r="K33" s="1030"/>
    </row>
    <row r="37" spans="1:11" ht="19.5" x14ac:dyDescent="0.5">
      <c r="A37" s="1062">
        <v>53</v>
      </c>
      <c r="B37" s="1062"/>
      <c r="C37" s="1062"/>
      <c r="D37" s="1062"/>
      <c r="E37" s="1062"/>
      <c r="F37" s="1062"/>
      <c r="G37" s="1062"/>
      <c r="H37" s="1062"/>
      <c r="I37" s="1062"/>
      <c r="J37" s="1062"/>
      <c r="K37" s="1062"/>
    </row>
  </sheetData>
  <mergeCells count="16">
    <mergeCell ref="A8:K8"/>
    <mergeCell ref="A5:K6"/>
    <mergeCell ref="A1:K1"/>
    <mergeCell ref="A2:K2"/>
    <mergeCell ref="L2:O2"/>
    <mergeCell ref="A3:K3"/>
    <mergeCell ref="A4:K4"/>
    <mergeCell ref="A22:K23"/>
    <mergeCell ref="A25:K27"/>
    <mergeCell ref="A9:K14"/>
    <mergeCell ref="A29:K29"/>
    <mergeCell ref="A37:K37"/>
    <mergeCell ref="D16:F16"/>
    <mergeCell ref="H16:J16"/>
    <mergeCell ref="A24:K24"/>
    <mergeCell ref="A30:K33"/>
  </mergeCell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S35"/>
  <sheetViews>
    <sheetView rightToLeft="1" topLeftCell="A13" zoomScaleNormal="100" zoomScaleSheetLayoutView="100" workbookViewId="0">
      <selection activeCell="U21" sqref="U21"/>
    </sheetView>
  </sheetViews>
  <sheetFormatPr defaultColWidth="9" defaultRowHeight="18" x14ac:dyDescent="0.45"/>
  <cols>
    <col min="1" max="1" width="7.28515625" style="132" customWidth="1"/>
    <col min="2" max="2" width="12.28515625" style="132" customWidth="1"/>
    <col min="3" max="3" width="1.28515625" style="132" customWidth="1"/>
    <col min="4" max="4" width="13.28515625" style="132" customWidth="1"/>
    <col min="5" max="5" width="1.28515625" style="132" customWidth="1"/>
    <col min="6" max="6" width="11.7109375" style="132" bestFit="1" customWidth="1"/>
    <col min="7" max="7" width="1.28515625" style="132" customWidth="1"/>
    <col min="8" max="8" width="18.7109375" style="132" bestFit="1" customWidth="1"/>
    <col min="9" max="9" width="1.28515625" style="132" customWidth="1"/>
    <col min="10" max="10" width="13.28515625" style="132" customWidth="1"/>
    <col min="11" max="11" width="4.42578125" style="132" customWidth="1"/>
    <col min="12" max="16384" width="9" style="132"/>
  </cols>
  <sheetData>
    <row r="1" spans="1:19" ht="21" x14ac:dyDescent="0.55000000000000004">
      <c r="A1" s="1031" t="str">
        <f>'سر برگ صفحات'!A1</f>
        <v>شرکت صندوق پژوهش و فناوری غیر دولتی ....(سهامی خاص)</v>
      </c>
      <c r="B1" s="1031"/>
      <c r="C1" s="1031"/>
      <c r="D1" s="1031"/>
      <c r="E1" s="1031"/>
      <c r="F1" s="1031"/>
      <c r="G1" s="1031"/>
      <c r="H1" s="1031"/>
      <c r="I1" s="1031"/>
      <c r="J1" s="1031"/>
      <c r="K1" s="1031"/>
      <c r="L1" s="336"/>
      <c r="M1" s="336"/>
      <c r="N1" s="336"/>
      <c r="O1" s="336"/>
      <c r="P1" s="336"/>
      <c r="Q1" s="336"/>
      <c r="R1" s="336"/>
      <c r="S1" s="336"/>
    </row>
    <row r="2" spans="1:19" ht="18" customHeight="1" x14ac:dyDescent="0.55000000000000004">
      <c r="A2" s="1031" t="str">
        <f>'سر برگ صفحات'!A14</f>
        <v>يادداشتهاي توضيحي صورت هاي مالي</v>
      </c>
      <c r="B2" s="1031"/>
      <c r="C2" s="1031"/>
      <c r="D2" s="1031"/>
      <c r="E2" s="1031"/>
      <c r="F2" s="1031"/>
      <c r="G2" s="1031"/>
      <c r="H2" s="1031"/>
      <c r="I2" s="1031"/>
      <c r="J2" s="1031"/>
      <c r="K2" s="1031"/>
      <c r="L2" s="1031"/>
      <c r="M2" s="1031"/>
      <c r="N2" s="1031"/>
      <c r="O2" s="1031"/>
      <c r="P2" s="337"/>
      <c r="Q2" s="337"/>
      <c r="R2" s="337"/>
      <c r="S2" s="337"/>
    </row>
    <row r="3" spans="1:19" ht="21" x14ac:dyDescent="0.55000000000000004">
      <c r="A3" s="1031" t="str">
        <f>'سر برگ صفحات'!A3</f>
        <v>سال مالي منتهی به .. اسفند …</v>
      </c>
      <c r="B3" s="1031"/>
      <c r="C3" s="1031"/>
      <c r="D3" s="1031"/>
      <c r="E3" s="1031"/>
      <c r="F3" s="1031"/>
      <c r="G3" s="1031"/>
      <c r="H3" s="1031"/>
      <c r="I3" s="1031"/>
      <c r="J3" s="1031"/>
      <c r="K3" s="1031"/>
      <c r="L3" s="336"/>
      <c r="M3" s="336"/>
      <c r="N3" s="336"/>
      <c r="O3" s="336"/>
      <c r="P3" s="336"/>
      <c r="Q3" s="336"/>
      <c r="R3" s="336"/>
      <c r="S3" s="336"/>
    </row>
    <row r="4" spans="1:19" ht="19.5" x14ac:dyDescent="0.45">
      <c r="A4" s="1063" t="s">
        <v>1098</v>
      </c>
      <c r="B4" s="1063"/>
      <c r="C4" s="1063"/>
      <c r="D4" s="1063"/>
      <c r="E4" s="1063"/>
      <c r="F4" s="1063"/>
      <c r="G4" s="1063"/>
      <c r="H4" s="1063"/>
      <c r="I4" s="1063"/>
      <c r="J4" s="1063"/>
      <c r="K4" s="1063"/>
    </row>
    <row r="5" spans="1:19" x14ac:dyDescent="0.45">
      <c r="A5" s="1066" t="s">
        <v>769</v>
      </c>
      <c r="B5" s="1066"/>
      <c r="C5" s="1066"/>
      <c r="D5" s="1066"/>
      <c r="E5" s="1066"/>
      <c r="F5" s="1066"/>
      <c r="G5" s="1066"/>
      <c r="H5" s="1066"/>
      <c r="I5" s="1066"/>
      <c r="J5" s="1066"/>
      <c r="K5" s="1066"/>
    </row>
    <row r="6" spans="1:19" x14ac:dyDescent="0.45">
      <c r="A6" s="1066"/>
      <c r="B6" s="1066"/>
      <c r="C6" s="1066"/>
      <c r="D6" s="1066"/>
      <c r="E6" s="1066"/>
      <c r="F6" s="1066"/>
      <c r="G6" s="1066"/>
      <c r="H6" s="1066"/>
      <c r="I6" s="1066"/>
      <c r="J6" s="1066"/>
      <c r="K6" s="1066"/>
    </row>
    <row r="7" spans="1:19" x14ac:dyDescent="0.45">
      <c r="A7" s="1066"/>
      <c r="B7" s="1066"/>
      <c r="C7" s="1066"/>
      <c r="D7" s="1066"/>
      <c r="E7" s="1066"/>
      <c r="F7" s="1066"/>
      <c r="G7" s="1066"/>
      <c r="H7" s="1066"/>
      <c r="I7" s="1066"/>
      <c r="J7" s="1066"/>
      <c r="K7" s="1066"/>
    </row>
    <row r="8" spans="1:19" x14ac:dyDescent="0.45">
      <c r="A8" s="1066"/>
      <c r="B8" s="1066"/>
      <c r="C8" s="1066"/>
      <c r="D8" s="1066"/>
      <c r="E8" s="1066"/>
      <c r="F8" s="1066"/>
      <c r="G8" s="1066"/>
      <c r="H8" s="1066"/>
      <c r="I8" s="1066"/>
      <c r="J8" s="1066"/>
      <c r="K8" s="1066"/>
    </row>
    <row r="9" spans="1:19" x14ac:dyDescent="0.45">
      <c r="A9" s="1066"/>
      <c r="B9" s="1066"/>
      <c r="C9" s="1066"/>
      <c r="D9" s="1066"/>
      <c r="E9" s="1066"/>
      <c r="F9" s="1066"/>
      <c r="G9" s="1066"/>
      <c r="H9" s="1066"/>
      <c r="I9" s="1066"/>
      <c r="J9" s="1066"/>
      <c r="K9" s="1066"/>
    </row>
    <row r="10" spans="1:19" x14ac:dyDescent="0.45">
      <c r="A10" s="1066"/>
      <c r="B10" s="1066"/>
      <c r="C10" s="1066"/>
      <c r="D10" s="1066"/>
      <c r="E10" s="1066"/>
      <c r="F10" s="1066"/>
      <c r="G10" s="1066"/>
      <c r="H10" s="1066"/>
      <c r="I10" s="1066"/>
      <c r="J10" s="1066"/>
      <c r="K10" s="1066"/>
    </row>
    <row r="11" spans="1:19" x14ac:dyDescent="0.45">
      <c r="A11" s="1066"/>
      <c r="B11" s="1066"/>
      <c r="C11" s="1066"/>
      <c r="D11" s="1066"/>
      <c r="E11" s="1066"/>
      <c r="F11" s="1066"/>
      <c r="G11" s="1066"/>
      <c r="H11" s="1066"/>
      <c r="I11" s="1066"/>
      <c r="J11" s="1066"/>
      <c r="K11" s="1066"/>
    </row>
    <row r="12" spans="1:19" ht="19.899999999999999" customHeight="1" x14ac:dyDescent="0.45">
      <c r="A12" s="1066"/>
      <c r="B12" s="1066"/>
      <c r="C12" s="1066"/>
      <c r="D12" s="1066"/>
      <c r="E12" s="1066"/>
      <c r="F12" s="1066"/>
      <c r="G12" s="1066"/>
      <c r="H12" s="1066"/>
      <c r="I12" s="1066"/>
      <c r="J12" s="1066"/>
      <c r="K12" s="1066"/>
    </row>
    <row r="13" spans="1:19" ht="42" customHeight="1" x14ac:dyDescent="0.45">
      <c r="A13" s="1066"/>
      <c r="B13" s="1066"/>
      <c r="C13" s="1066"/>
      <c r="D13" s="1066"/>
      <c r="E13" s="1066"/>
      <c r="F13" s="1066"/>
      <c r="G13" s="1066"/>
      <c r="H13" s="1066"/>
      <c r="I13" s="1066"/>
      <c r="J13" s="1066"/>
      <c r="K13" s="1066"/>
    </row>
    <row r="14" spans="1:19" ht="19.899999999999999" customHeight="1" x14ac:dyDescent="0.45">
      <c r="A14" s="382"/>
      <c r="B14" s="382"/>
      <c r="C14" s="382"/>
      <c r="D14" s="382"/>
      <c r="E14" s="382"/>
      <c r="F14" s="382"/>
      <c r="G14" s="382"/>
      <c r="H14" s="382"/>
      <c r="I14" s="382"/>
      <c r="J14" s="382"/>
      <c r="K14" s="382"/>
    </row>
    <row r="15" spans="1:19" s="461" customFormat="1" ht="15" x14ac:dyDescent="0.35">
      <c r="C15" s="462"/>
      <c r="D15" s="463" t="s">
        <v>474</v>
      </c>
      <c r="E15" s="464"/>
      <c r="F15" s="463" t="s">
        <v>473</v>
      </c>
      <c r="G15" s="464"/>
      <c r="H15" s="463" t="s">
        <v>472</v>
      </c>
      <c r="I15" s="464"/>
      <c r="J15" s="463" t="s">
        <v>471</v>
      </c>
    </row>
    <row r="16" spans="1:19" s="461" customFormat="1" ht="14.25" x14ac:dyDescent="0.35">
      <c r="C16" s="462"/>
      <c r="D16" s="465"/>
      <c r="E16" s="462"/>
      <c r="F16" s="465" t="s">
        <v>68</v>
      </c>
      <c r="G16" s="462"/>
      <c r="H16" s="465" t="s">
        <v>68</v>
      </c>
      <c r="I16" s="462"/>
      <c r="J16" s="465" t="s">
        <v>68</v>
      </c>
    </row>
    <row r="17" spans="1:11" x14ac:dyDescent="0.45">
      <c r="C17" s="168"/>
      <c r="D17" s="136" t="s">
        <v>403</v>
      </c>
      <c r="E17" s="168"/>
      <c r="F17" s="136" t="s">
        <v>403</v>
      </c>
      <c r="G17" s="168"/>
      <c r="H17" s="136" t="s">
        <v>403</v>
      </c>
      <c r="I17" s="168"/>
      <c r="J17" s="136" t="s">
        <v>403</v>
      </c>
    </row>
    <row r="18" spans="1:11" x14ac:dyDescent="0.45">
      <c r="C18" s="168"/>
      <c r="D18" s="136" t="s">
        <v>403</v>
      </c>
      <c r="E18" s="168"/>
      <c r="F18" s="136" t="s">
        <v>403</v>
      </c>
      <c r="G18" s="168"/>
      <c r="H18" s="136" t="s">
        <v>403</v>
      </c>
      <c r="I18" s="168"/>
      <c r="J18" s="136" t="s">
        <v>403</v>
      </c>
    </row>
    <row r="19" spans="1:11" ht="18.75" thickBot="1" x14ac:dyDescent="0.5">
      <c r="D19" s="137" t="s">
        <v>149</v>
      </c>
      <c r="F19" s="174"/>
      <c r="H19" s="174"/>
      <c r="J19" s="174"/>
    </row>
    <row r="20" spans="1:11" ht="27" customHeight="1" thickTop="1" x14ac:dyDescent="0.45">
      <c r="A20" s="1065"/>
      <c r="B20" s="1065"/>
      <c r="C20" s="1065"/>
      <c r="D20" s="1065"/>
      <c r="E20" s="1065"/>
      <c r="F20" s="1065"/>
      <c r="G20" s="1065"/>
      <c r="H20" s="1065"/>
      <c r="I20" s="1065"/>
      <c r="J20" s="1065"/>
      <c r="K20" s="1065"/>
    </row>
    <row r="21" spans="1:11" ht="19.5" x14ac:dyDescent="0.45">
      <c r="A21" s="1063" t="s">
        <v>1099</v>
      </c>
      <c r="B21" s="1063"/>
      <c r="C21" s="1063"/>
      <c r="D21" s="1063"/>
      <c r="E21" s="1063"/>
      <c r="F21" s="1063"/>
      <c r="G21" s="1063"/>
      <c r="H21" s="1063"/>
      <c r="I21" s="1063"/>
      <c r="J21" s="1063"/>
      <c r="K21" s="1063"/>
    </row>
    <row r="22" spans="1:11" x14ac:dyDescent="0.45">
      <c r="A22" s="1066" t="s">
        <v>770</v>
      </c>
      <c r="B22" s="1066"/>
      <c r="C22" s="1066"/>
      <c r="D22" s="1066"/>
      <c r="E22" s="1066"/>
      <c r="F22" s="1066"/>
      <c r="G22" s="1066"/>
      <c r="H22" s="1066"/>
      <c r="I22" s="1066"/>
      <c r="J22" s="1066"/>
      <c r="K22" s="1066"/>
    </row>
    <row r="23" spans="1:11" x14ac:dyDescent="0.45">
      <c r="A23" s="1066"/>
      <c r="B23" s="1066"/>
      <c r="C23" s="1066"/>
      <c r="D23" s="1066"/>
      <c r="E23" s="1066"/>
      <c r="F23" s="1066"/>
      <c r="G23" s="1066"/>
      <c r="H23" s="1066"/>
      <c r="I23" s="1066"/>
      <c r="J23" s="1066"/>
      <c r="K23" s="1066"/>
    </row>
    <row r="24" spans="1:11" x14ac:dyDescent="0.45">
      <c r="A24" s="1066"/>
      <c r="B24" s="1066"/>
      <c r="C24" s="1066"/>
      <c r="D24" s="1066"/>
      <c r="E24" s="1066"/>
      <c r="F24" s="1066"/>
      <c r="G24" s="1066"/>
      <c r="H24" s="1066"/>
      <c r="I24" s="1066"/>
      <c r="J24" s="1066"/>
      <c r="K24" s="1066"/>
    </row>
    <row r="25" spans="1:11" ht="20.25" customHeight="1" x14ac:dyDescent="0.45">
      <c r="A25" s="167"/>
      <c r="B25" s="167"/>
      <c r="C25" s="167"/>
      <c r="D25" s="167"/>
      <c r="E25" s="167"/>
      <c r="F25" s="167"/>
      <c r="G25" s="167"/>
      <c r="H25" s="167"/>
      <c r="I25" s="167"/>
      <c r="J25" s="167"/>
      <c r="K25" s="167"/>
    </row>
    <row r="26" spans="1:11" ht="20.25" customHeight="1" x14ac:dyDescent="0.45">
      <c r="A26" s="167"/>
      <c r="B26" s="167"/>
      <c r="C26" s="167"/>
      <c r="D26" s="167"/>
      <c r="E26" s="167"/>
      <c r="F26" s="167"/>
      <c r="G26" s="167"/>
      <c r="H26" s="167"/>
      <c r="I26" s="167"/>
      <c r="J26" s="167"/>
      <c r="K26" s="167"/>
    </row>
    <row r="27" spans="1:11" ht="20.25" customHeight="1" x14ac:dyDescent="0.45">
      <c r="A27" s="167"/>
      <c r="B27" s="167"/>
      <c r="C27" s="167"/>
      <c r="D27" s="167"/>
      <c r="E27" s="167"/>
      <c r="F27" s="167"/>
      <c r="G27" s="167"/>
      <c r="H27" s="167"/>
      <c r="I27" s="167"/>
      <c r="J27" s="167"/>
      <c r="K27" s="167"/>
    </row>
    <row r="28" spans="1:11" ht="20.25" customHeight="1" x14ac:dyDescent="0.45">
      <c r="A28" s="167"/>
      <c r="B28" s="167"/>
      <c r="C28" s="167"/>
      <c r="D28" s="167"/>
      <c r="E28" s="167"/>
      <c r="F28" s="167"/>
      <c r="G28" s="167"/>
      <c r="H28" s="167"/>
      <c r="I28" s="167"/>
      <c r="J28" s="167"/>
      <c r="K28" s="167"/>
    </row>
    <row r="29" spans="1:11" ht="20.25" customHeight="1" x14ac:dyDescent="0.45">
      <c r="A29" s="167"/>
      <c r="B29" s="167"/>
      <c r="C29" s="167"/>
      <c r="D29" s="167"/>
      <c r="E29" s="167"/>
      <c r="F29" s="167"/>
      <c r="G29" s="167"/>
      <c r="H29" s="167"/>
      <c r="I29" s="167"/>
      <c r="J29" s="167"/>
      <c r="K29" s="167"/>
    </row>
    <row r="30" spans="1:11" x14ac:dyDescent="0.45">
      <c r="B30" s="170"/>
      <c r="C30" s="168"/>
      <c r="D30" s="168"/>
      <c r="E30" s="168"/>
      <c r="F30" s="168"/>
      <c r="G30" s="168"/>
      <c r="H30" s="168"/>
      <c r="I30" s="168"/>
      <c r="J30" s="168"/>
    </row>
    <row r="35" spans="1:11" ht="19.5" x14ac:dyDescent="0.5">
      <c r="A35" s="1062">
        <v>54</v>
      </c>
      <c r="B35" s="1062"/>
      <c r="C35" s="1062"/>
      <c r="D35" s="1062"/>
      <c r="E35" s="1062"/>
      <c r="F35" s="1062"/>
      <c r="G35" s="1062"/>
      <c r="H35" s="1062"/>
      <c r="I35" s="1062"/>
      <c r="J35" s="1062"/>
      <c r="K35" s="1062"/>
    </row>
  </sheetData>
  <mergeCells count="10">
    <mergeCell ref="L2:O2"/>
    <mergeCell ref="A3:K3"/>
    <mergeCell ref="A20:K20"/>
    <mergeCell ref="A5:K13"/>
    <mergeCell ref="A21:K21"/>
    <mergeCell ref="A35:K35"/>
    <mergeCell ref="A4:K4"/>
    <mergeCell ref="A22:K24"/>
    <mergeCell ref="A1:K1"/>
    <mergeCell ref="A2:K2"/>
  </mergeCell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O31"/>
  <sheetViews>
    <sheetView rightToLeft="1" topLeftCell="A13" zoomScaleNormal="100" zoomScaleSheetLayoutView="90" workbookViewId="0">
      <selection activeCell="R15" sqref="R15"/>
    </sheetView>
  </sheetViews>
  <sheetFormatPr defaultColWidth="9" defaultRowHeight="18" x14ac:dyDescent="0.25"/>
  <cols>
    <col min="1" max="1" width="3.140625" style="141" customWidth="1"/>
    <col min="2" max="2" width="24.7109375" style="141" customWidth="1"/>
    <col min="3" max="14" width="8.7109375" style="141" customWidth="1"/>
    <col min="15" max="15" width="1.140625" style="141" customWidth="1"/>
    <col min="16" max="16384" width="9" style="141"/>
  </cols>
  <sheetData>
    <row r="1" spans="1:15" s="158" customFormat="1" ht="21" x14ac:dyDescent="0.25">
      <c r="A1" s="1083" t="str">
        <f>'سر برگ صفحات'!A1</f>
        <v>شرکت صندوق پژوهش و فناوری غیر دولتی ....(سهامی خاص)</v>
      </c>
      <c r="B1" s="1083"/>
      <c r="C1" s="1083"/>
      <c r="D1" s="1083"/>
      <c r="E1" s="1083"/>
      <c r="F1" s="1083"/>
      <c r="G1" s="1083"/>
      <c r="H1" s="1083"/>
      <c r="I1" s="1083"/>
      <c r="J1" s="1083"/>
      <c r="K1" s="1083"/>
      <c r="L1" s="1083"/>
      <c r="M1" s="1083"/>
      <c r="N1" s="1083"/>
    </row>
    <row r="2" spans="1:15" s="158" customFormat="1" ht="21" x14ac:dyDescent="0.25">
      <c r="A2" s="1083" t="str">
        <f>'سر برگ صفحات'!A14</f>
        <v>يادداشتهاي توضيحي صورت هاي مالي</v>
      </c>
      <c r="B2" s="1083"/>
      <c r="C2" s="1083"/>
      <c r="D2" s="1083"/>
      <c r="E2" s="1083"/>
      <c r="F2" s="1083"/>
      <c r="G2" s="1083"/>
      <c r="H2" s="1083"/>
      <c r="I2" s="1083"/>
      <c r="J2" s="1083"/>
      <c r="K2" s="1083"/>
      <c r="L2" s="1083"/>
      <c r="M2" s="1083"/>
      <c r="N2" s="1083"/>
    </row>
    <row r="3" spans="1:15" s="158" customFormat="1" ht="21" x14ac:dyDescent="0.25">
      <c r="A3" s="1083" t="str">
        <f>'سر برگ صفحات'!A3</f>
        <v>سال مالي منتهی به .. اسفند …</v>
      </c>
      <c r="B3" s="1083"/>
      <c r="C3" s="1083"/>
      <c r="D3" s="1083"/>
      <c r="E3" s="1083"/>
      <c r="F3" s="1083"/>
      <c r="G3" s="1083"/>
      <c r="H3" s="1083"/>
      <c r="I3" s="1083"/>
      <c r="J3" s="1083"/>
      <c r="K3" s="1083"/>
      <c r="L3" s="1083"/>
      <c r="M3" s="1083"/>
      <c r="N3" s="1083"/>
    </row>
    <row r="6" spans="1:15" x14ac:dyDescent="0.25">
      <c r="O6" s="145"/>
    </row>
    <row r="7" spans="1:15" ht="20.25" customHeight="1" x14ac:dyDescent="0.25">
      <c r="A7" s="1084" t="s">
        <v>1100</v>
      </c>
      <c r="B7" s="1084"/>
      <c r="C7" s="1084"/>
      <c r="D7" s="1084"/>
      <c r="E7" s="1084"/>
      <c r="F7" s="1084"/>
      <c r="G7" s="1084"/>
      <c r="H7" s="1084"/>
      <c r="I7" s="1084"/>
      <c r="J7" s="1084"/>
      <c r="K7" s="1084"/>
      <c r="L7" s="1084"/>
      <c r="M7" s="1084"/>
      <c r="N7" s="1084"/>
    </row>
    <row r="8" spans="1:15" ht="27" customHeight="1" thickBot="1" x14ac:dyDescent="0.3">
      <c r="A8" s="1084" t="s">
        <v>1101</v>
      </c>
      <c r="B8" s="1084"/>
      <c r="C8" s="1084"/>
      <c r="D8" s="1084"/>
      <c r="E8" s="1084"/>
      <c r="F8" s="1084"/>
      <c r="G8" s="1084"/>
      <c r="H8" s="1084"/>
      <c r="I8" s="1084"/>
      <c r="J8" s="1084"/>
      <c r="K8" s="1084"/>
      <c r="L8" s="1084"/>
      <c r="M8" s="1084"/>
      <c r="N8" s="1084"/>
    </row>
    <row r="9" spans="1:15" ht="58.5" customHeight="1" thickBot="1" x14ac:dyDescent="0.3">
      <c r="B9" s="191" t="s">
        <v>107</v>
      </c>
      <c r="C9" s="190" t="s">
        <v>490</v>
      </c>
      <c r="D9" s="683" t="s">
        <v>798</v>
      </c>
      <c r="E9" s="190" t="s">
        <v>489</v>
      </c>
      <c r="F9" s="190" t="s">
        <v>488</v>
      </c>
      <c r="G9" s="190" t="s">
        <v>487</v>
      </c>
      <c r="H9" s="190" t="s">
        <v>486</v>
      </c>
      <c r="I9" s="190" t="s">
        <v>485</v>
      </c>
      <c r="J9" s="190" t="s">
        <v>484</v>
      </c>
      <c r="K9" s="190" t="s">
        <v>147</v>
      </c>
      <c r="L9" s="190" t="s">
        <v>483</v>
      </c>
      <c r="M9" s="190" t="s">
        <v>409</v>
      </c>
      <c r="N9" s="189" t="s">
        <v>482</v>
      </c>
    </row>
    <row r="10" spans="1:15" x14ac:dyDescent="0.25">
      <c r="B10" s="1080" t="s">
        <v>481</v>
      </c>
      <c r="C10" s="187" t="s">
        <v>476</v>
      </c>
      <c r="D10" s="187" t="s">
        <v>409</v>
      </c>
      <c r="E10" s="188" t="s">
        <v>475</v>
      </c>
      <c r="F10" s="187" t="s">
        <v>409</v>
      </c>
      <c r="G10" s="187" t="s">
        <v>409</v>
      </c>
      <c r="H10" s="187" t="s">
        <v>409</v>
      </c>
      <c r="I10" s="187" t="s">
        <v>409</v>
      </c>
      <c r="J10" s="187" t="s">
        <v>409</v>
      </c>
      <c r="K10" s="187" t="s">
        <v>409</v>
      </c>
      <c r="L10" s="187" t="s">
        <v>409</v>
      </c>
      <c r="M10" s="187" t="s">
        <v>409</v>
      </c>
      <c r="N10" s="186" t="s">
        <v>409</v>
      </c>
    </row>
    <row r="11" spans="1:15" x14ac:dyDescent="0.25">
      <c r="B11" s="1081"/>
      <c r="C11" s="183" t="s">
        <v>476</v>
      </c>
      <c r="D11" s="183" t="s">
        <v>409</v>
      </c>
      <c r="E11" s="183" t="s">
        <v>409</v>
      </c>
      <c r="F11" s="183" t="s">
        <v>409</v>
      </c>
      <c r="G11" s="183" t="s">
        <v>409</v>
      </c>
      <c r="H11" s="183" t="s">
        <v>409</v>
      </c>
      <c r="I11" s="183" t="s">
        <v>409</v>
      </c>
      <c r="J11" s="183" t="s">
        <v>409</v>
      </c>
      <c r="K11" s="183" t="s">
        <v>409</v>
      </c>
      <c r="L11" s="183" t="s">
        <v>409</v>
      </c>
      <c r="M11" s="183" t="s">
        <v>409</v>
      </c>
      <c r="N11" s="182" t="s">
        <v>409</v>
      </c>
    </row>
    <row r="12" spans="1:15" x14ac:dyDescent="0.25">
      <c r="B12" s="1081"/>
      <c r="C12" s="1074" t="s">
        <v>149</v>
      </c>
      <c r="D12" s="1075"/>
      <c r="E12" s="1076"/>
      <c r="F12" s="183" t="s">
        <v>409</v>
      </c>
      <c r="G12" s="183" t="s">
        <v>409</v>
      </c>
      <c r="H12" s="183" t="s">
        <v>409</v>
      </c>
      <c r="I12" s="183" t="s">
        <v>409</v>
      </c>
      <c r="J12" s="183" t="s">
        <v>409</v>
      </c>
      <c r="K12" s="183" t="s">
        <v>409</v>
      </c>
      <c r="L12" s="183" t="s">
        <v>409</v>
      </c>
      <c r="M12" s="183" t="s">
        <v>409</v>
      </c>
      <c r="N12" s="182" t="s">
        <v>409</v>
      </c>
    </row>
    <row r="13" spans="1:15" x14ac:dyDescent="0.25">
      <c r="B13" s="1081" t="s">
        <v>480</v>
      </c>
      <c r="C13" s="183" t="s">
        <v>476</v>
      </c>
      <c r="D13" s="183" t="s">
        <v>409</v>
      </c>
      <c r="E13" s="180" t="s">
        <v>409</v>
      </c>
      <c r="F13" s="183" t="s">
        <v>409</v>
      </c>
      <c r="G13" s="183" t="s">
        <v>409</v>
      </c>
      <c r="H13" s="183" t="s">
        <v>409</v>
      </c>
      <c r="I13" s="183" t="s">
        <v>409</v>
      </c>
      <c r="J13" s="183" t="s">
        <v>409</v>
      </c>
      <c r="K13" s="183" t="s">
        <v>409</v>
      </c>
      <c r="L13" s="183" t="s">
        <v>409</v>
      </c>
      <c r="M13" s="183" t="s">
        <v>409</v>
      </c>
      <c r="N13" s="182" t="s">
        <v>409</v>
      </c>
    </row>
    <row r="14" spans="1:15" x14ac:dyDescent="0.25">
      <c r="B14" s="1081"/>
      <c r="C14" s="183" t="s">
        <v>476</v>
      </c>
      <c r="D14" s="183" t="s">
        <v>409</v>
      </c>
      <c r="E14" s="181" t="s">
        <v>475</v>
      </c>
      <c r="F14" s="183" t="s">
        <v>409</v>
      </c>
      <c r="G14" s="183" t="s">
        <v>409</v>
      </c>
      <c r="H14" s="183" t="s">
        <v>409</v>
      </c>
      <c r="I14" s="183" t="s">
        <v>409</v>
      </c>
      <c r="J14" s="183" t="s">
        <v>409</v>
      </c>
      <c r="K14" s="183" t="s">
        <v>409</v>
      </c>
      <c r="L14" s="183" t="s">
        <v>409</v>
      </c>
      <c r="M14" s="183" t="s">
        <v>409</v>
      </c>
      <c r="N14" s="182" t="s">
        <v>409</v>
      </c>
    </row>
    <row r="15" spans="1:15" ht="18.75" thickBot="1" x14ac:dyDescent="0.3">
      <c r="B15" s="1070"/>
      <c r="C15" s="1077" t="s">
        <v>149</v>
      </c>
      <c r="D15" s="1078"/>
      <c r="E15" s="1079"/>
      <c r="F15" s="178" t="s">
        <v>409</v>
      </c>
      <c r="G15" s="178" t="s">
        <v>409</v>
      </c>
      <c r="H15" s="178" t="s">
        <v>409</v>
      </c>
      <c r="I15" s="178" t="s">
        <v>409</v>
      </c>
      <c r="J15" s="178" t="s">
        <v>409</v>
      </c>
      <c r="K15" s="178" t="s">
        <v>409</v>
      </c>
      <c r="L15" s="178" t="s">
        <v>409</v>
      </c>
      <c r="M15" s="178" t="s">
        <v>409</v>
      </c>
      <c r="N15" s="177" t="s">
        <v>409</v>
      </c>
    </row>
    <row r="16" spans="1:15" x14ac:dyDescent="0.25">
      <c r="B16" s="1082" t="s">
        <v>479</v>
      </c>
      <c r="C16" s="185" t="s">
        <v>476</v>
      </c>
      <c r="D16" s="185" t="s">
        <v>409</v>
      </c>
      <c r="E16" s="185" t="s">
        <v>409</v>
      </c>
      <c r="F16" s="185" t="s">
        <v>409</v>
      </c>
      <c r="G16" s="185" t="s">
        <v>409</v>
      </c>
      <c r="H16" s="185" t="s">
        <v>409</v>
      </c>
      <c r="I16" s="185" t="s">
        <v>409</v>
      </c>
      <c r="J16" s="185" t="s">
        <v>409</v>
      </c>
      <c r="K16" s="185" t="s">
        <v>409</v>
      </c>
      <c r="L16" s="185" t="s">
        <v>409</v>
      </c>
      <c r="M16" s="185" t="s">
        <v>409</v>
      </c>
      <c r="N16" s="184" t="s">
        <v>409</v>
      </c>
    </row>
    <row r="17" spans="1:15" x14ac:dyDescent="0.25">
      <c r="B17" s="1081"/>
      <c r="C17" s="183" t="s">
        <v>476</v>
      </c>
      <c r="D17" s="183" t="s">
        <v>409</v>
      </c>
      <c r="E17" s="181" t="s">
        <v>475</v>
      </c>
      <c r="F17" s="183" t="s">
        <v>409</v>
      </c>
      <c r="G17" s="183" t="s">
        <v>409</v>
      </c>
      <c r="H17" s="183" t="s">
        <v>409</v>
      </c>
      <c r="I17" s="183" t="s">
        <v>409</v>
      </c>
      <c r="J17" s="183" t="s">
        <v>409</v>
      </c>
      <c r="K17" s="183" t="s">
        <v>409</v>
      </c>
      <c r="L17" s="183" t="s">
        <v>409</v>
      </c>
      <c r="M17" s="183" t="s">
        <v>409</v>
      </c>
      <c r="N17" s="182" t="s">
        <v>409</v>
      </c>
    </row>
    <row r="18" spans="1:15" x14ac:dyDescent="0.25">
      <c r="B18" s="1081" t="s">
        <v>478</v>
      </c>
      <c r="C18" s="183" t="s">
        <v>476</v>
      </c>
      <c r="D18" s="183" t="s">
        <v>409</v>
      </c>
      <c r="E18" s="181" t="s">
        <v>475</v>
      </c>
      <c r="F18" s="183" t="s">
        <v>409</v>
      </c>
      <c r="G18" s="183" t="s">
        <v>409</v>
      </c>
      <c r="H18" s="183" t="s">
        <v>409</v>
      </c>
      <c r="I18" s="183" t="s">
        <v>409</v>
      </c>
      <c r="J18" s="183" t="s">
        <v>409</v>
      </c>
      <c r="K18" s="183" t="s">
        <v>409</v>
      </c>
      <c r="L18" s="183" t="s">
        <v>409</v>
      </c>
      <c r="M18" s="183" t="s">
        <v>409</v>
      </c>
      <c r="N18" s="182" t="s">
        <v>409</v>
      </c>
    </row>
    <row r="19" spans="1:15" x14ac:dyDescent="0.25">
      <c r="B19" s="1081"/>
      <c r="C19" s="183" t="s">
        <v>476</v>
      </c>
      <c r="D19" s="183" t="s">
        <v>409</v>
      </c>
      <c r="E19" s="180" t="s">
        <v>409</v>
      </c>
      <c r="F19" s="183" t="s">
        <v>409</v>
      </c>
      <c r="G19" s="183" t="s">
        <v>409</v>
      </c>
      <c r="H19" s="183" t="s">
        <v>409</v>
      </c>
      <c r="I19" s="183" t="s">
        <v>409</v>
      </c>
      <c r="J19" s="183" t="s">
        <v>409</v>
      </c>
      <c r="K19" s="183" t="s">
        <v>409</v>
      </c>
      <c r="L19" s="183" t="s">
        <v>409</v>
      </c>
      <c r="M19" s="183" t="s">
        <v>409</v>
      </c>
      <c r="N19" s="182" t="s">
        <v>409</v>
      </c>
    </row>
    <row r="20" spans="1:15" x14ac:dyDescent="0.25">
      <c r="B20" s="1081" t="s">
        <v>477</v>
      </c>
      <c r="C20" s="183" t="s">
        <v>476</v>
      </c>
      <c r="D20" s="183" t="s">
        <v>409</v>
      </c>
      <c r="E20" s="180" t="s">
        <v>409</v>
      </c>
      <c r="F20" s="183" t="s">
        <v>409</v>
      </c>
      <c r="G20" s="183" t="s">
        <v>409</v>
      </c>
      <c r="H20" s="183" t="s">
        <v>409</v>
      </c>
      <c r="I20" s="183" t="s">
        <v>409</v>
      </c>
      <c r="J20" s="183" t="s">
        <v>409</v>
      </c>
      <c r="K20" s="183" t="s">
        <v>409</v>
      </c>
      <c r="L20" s="183" t="s">
        <v>409</v>
      </c>
      <c r="M20" s="183" t="s">
        <v>409</v>
      </c>
      <c r="N20" s="182" t="s">
        <v>409</v>
      </c>
    </row>
    <row r="21" spans="1:15" x14ac:dyDescent="0.25">
      <c r="B21" s="1085"/>
      <c r="C21" s="180" t="s">
        <v>476</v>
      </c>
      <c r="D21" s="180" t="s">
        <v>409</v>
      </c>
      <c r="E21" s="181" t="s">
        <v>475</v>
      </c>
      <c r="F21" s="180" t="s">
        <v>409</v>
      </c>
      <c r="G21" s="180" t="s">
        <v>409</v>
      </c>
      <c r="H21" s="180" t="s">
        <v>409</v>
      </c>
      <c r="I21" s="180" t="s">
        <v>409</v>
      </c>
      <c r="J21" s="180" t="s">
        <v>409</v>
      </c>
      <c r="K21" s="180" t="s">
        <v>409</v>
      </c>
      <c r="L21" s="180" t="s">
        <v>409</v>
      </c>
      <c r="M21" s="180" t="s">
        <v>409</v>
      </c>
      <c r="N21" s="179" t="s">
        <v>409</v>
      </c>
    </row>
    <row r="22" spans="1:15" ht="18.75" thickBot="1" x14ac:dyDescent="0.3">
      <c r="B22" s="1070" t="s">
        <v>149</v>
      </c>
      <c r="C22" s="1071"/>
      <c r="D22" s="178"/>
      <c r="E22" s="178"/>
      <c r="F22" s="178" t="s">
        <v>409</v>
      </c>
      <c r="G22" s="178" t="s">
        <v>409</v>
      </c>
      <c r="H22" s="178" t="s">
        <v>409</v>
      </c>
      <c r="I22" s="178" t="s">
        <v>409</v>
      </c>
      <c r="J22" s="178" t="s">
        <v>409</v>
      </c>
      <c r="K22" s="178" t="s">
        <v>409</v>
      </c>
      <c r="L22" s="178" t="s">
        <v>409</v>
      </c>
      <c r="M22" s="178" t="s">
        <v>409</v>
      </c>
      <c r="N22" s="177" t="s">
        <v>409</v>
      </c>
    </row>
    <row r="23" spans="1:15" ht="18.75" thickBot="1" x14ac:dyDescent="0.3">
      <c r="B23" s="1072" t="s">
        <v>67</v>
      </c>
      <c r="C23" s="1073"/>
      <c r="D23" s="176"/>
      <c r="E23" s="176"/>
      <c r="F23" s="176" t="s">
        <v>409</v>
      </c>
      <c r="G23" s="176" t="s">
        <v>409</v>
      </c>
      <c r="H23" s="176" t="s">
        <v>409</v>
      </c>
      <c r="I23" s="176" t="s">
        <v>409</v>
      </c>
      <c r="J23" s="176" t="s">
        <v>409</v>
      </c>
      <c r="K23" s="176" t="s">
        <v>409</v>
      </c>
      <c r="L23" s="176" t="s">
        <v>409</v>
      </c>
      <c r="M23" s="176" t="s">
        <v>409</v>
      </c>
      <c r="N23" s="175" t="s">
        <v>409</v>
      </c>
    </row>
    <row r="25" spans="1:15" x14ac:dyDescent="0.25">
      <c r="A25" s="1041" t="s">
        <v>1102</v>
      </c>
      <c r="B25" s="1061"/>
      <c r="C25" s="1061"/>
      <c r="D25" s="1061"/>
      <c r="E25" s="1061"/>
      <c r="F25" s="1061"/>
      <c r="G25" s="1061"/>
      <c r="H25" s="1061"/>
      <c r="I25" s="1061"/>
      <c r="J25" s="1061"/>
      <c r="K25" s="1061"/>
      <c r="L25" s="1061"/>
      <c r="M25" s="1061"/>
      <c r="N25" s="1061"/>
    </row>
    <row r="26" spans="1:15" x14ac:dyDescent="0.25">
      <c r="A26" s="1041" t="s">
        <v>1103</v>
      </c>
      <c r="B26" s="1061"/>
      <c r="C26" s="1061"/>
      <c r="D26" s="1061"/>
      <c r="E26" s="1061"/>
      <c r="F26" s="1061"/>
      <c r="G26" s="1061"/>
      <c r="H26" s="1061"/>
      <c r="I26" s="1061"/>
      <c r="J26" s="1061"/>
      <c r="K26" s="1061"/>
      <c r="L26" s="1061"/>
      <c r="M26" s="1061"/>
      <c r="N26" s="1061"/>
    </row>
    <row r="27" spans="1:15" x14ac:dyDescent="0.25">
      <c r="A27" s="1041" t="s">
        <v>1104</v>
      </c>
      <c r="B27" s="1061"/>
      <c r="C27" s="1061"/>
      <c r="D27" s="1061"/>
      <c r="E27" s="1061"/>
      <c r="F27" s="1061"/>
      <c r="G27" s="1061"/>
      <c r="H27" s="1061"/>
      <c r="I27" s="1061"/>
      <c r="J27" s="1061"/>
      <c r="K27" s="1061"/>
      <c r="L27" s="1061"/>
      <c r="M27" s="1061"/>
      <c r="N27" s="1061"/>
    </row>
    <row r="29" spans="1:15" ht="19.5" x14ac:dyDescent="0.25">
      <c r="A29" s="1049">
        <v>56</v>
      </c>
      <c r="B29" s="1049"/>
      <c r="C29" s="1049"/>
      <c r="D29" s="1049"/>
      <c r="E29" s="1049"/>
      <c r="F29" s="1049"/>
      <c r="G29" s="1049"/>
      <c r="H29" s="1049"/>
      <c r="I29" s="1049"/>
      <c r="J29" s="1049"/>
      <c r="K29" s="1049"/>
      <c r="L29" s="1049"/>
      <c r="M29" s="1049"/>
      <c r="N29" s="1049"/>
      <c r="O29" s="1049"/>
    </row>
    <row r="31" spans="1:15" ht="26.25" customHeight="1" x14ac:dyDescent="0.25">
      <c r="A31" s="1069" t="s">
        <v>797</v>
      </c>
      <c r="B31" s="1069"/>
      <c r="C31" s="1069"/>
      <c r="D31" s="1069"/>
      <c r="E31" s="1069"/>
      <c r="F31" s="1069"/>
      <c r="G31" s="1069"/>
      <c r="H31" s="1069"/>
      <c r="I31" s="1069"/>
      <c r="J31" s="1069"/>
      <c r="K31" s="1069"/>
      <c r="L31" s="1069"/>
      <c r="M31" s="1069"/>
      <c r="N31" s="1069"/>
    </row>
  </sheetData>
  <mergeCells count="19">
    <mergeCell ref="A1:N1"/>
    <mergeCell ref="A2:N2"/>
    <mergeCell ref="A3:N3"/>
    <mergeCell ref="A26:N26"/>
    <mergeCell ref="A7:N7"/>
    <mergeCell ref="A8:N8"/>
    <mergeCell ref="B18:B19"/>
    <mergeCell ref="B20:B21"/>
    <mergeCell ref="A27:N27"/>
    <mergeCell ref="A31:N31"/>
    <mergeCell ref="B22:C22"/>
    <mergeCell ref="B23:C23"/>
    <mergeCell ref="C12:E12"/>
    <mergeCell ref="C15:E15"/>
    <mergeCell ref="A25:N25"/>
    <mergeCell ref="A29:O29"/>
    <mergeCell ref="B10:B12"/>
    <mergeCell ref="B13:B15"/>
    <mergeCell ref="B16:B17"/>
  </mergeCells>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R31"/>
  <sheetViews>
    <sheetView rightToLeft="1" zoomScaleNormal="100" zoomScaleSheetLayoutView="90" workbookViewId="0">
      <selection activeCell="U15" sqref="U15"/>
    </sheetView>
  </sheetViews>
  <sheetFormatPr defaultColWidth="9" defaultRowHeight="18" x14ac:dyDescent="0.25"/>
  <cols>
    <col min="1" max="1" width="3.140625" style="141" customWidth="1"/>
    <col min="2" max="2" width="24.7109375" style="141" customWidth="1"/>
    <col min="3" max="12" width="8.7109375" style="141" customWidth="1"/>
    <col min="13" max="13" width="3.85546875" style="141" customWidth="1"/>
    <col min="14" max="17" width="8.7109375" style="141" customWidth="1"/>
    <col min="18" max="18" width="1.140625" style="141" customWidth="1"/>
    <col min="19" max="16384" width="9" style="141"/>
  </cols>
  <sheetData>
    <row r="1" spans="1:18" ht="21" x14ac:dyDescent="0.25">
      <c r="A1" s="1083" t="str">
        <f>'سر برگ صفحات'!A1</f>
        <v>شرکت صندوق پژوهش و فناوری غیر دولتی ....(سهامی خاص)</v>
      </c>
      <c r="B1" s="1083"/>
      <c r="C1" s="1083"/>
      <c r="D1" s="1083"/>
      <c r="E1" s="1083"/>
      <c r="F1" s="1083"/>
      <c r="G1" s="1083"/>
      <c r="H1" s="1083"/>
      <c r="I1" s="1083"/>
      <c r="J1" s="1083"/>
      <c r="K1" s="1083"/>
      <c r="L1" s="1083"/>
      <c r="M1" s="1083"/>
      <c r="N1" s="1083"/>
      <c r="O1" s="1083"/>
      <c r="P1" s="1083"/>
      <c r="Q1" s="1083"/>
      <c r="R1" s="1083"/>
    </row>
    <row r="2" spans="1:18" ht="21" x14ac:dyDescent="0.25">
      <c r="A2" s="1083" t="str">
        <f>'سر برگ صفحات'!A14</f>
        <v>يادداشتهاي توضيحي صورت هاي مالي</v>
      </c>
      <c r="B2" s="1083"/>
      <c r="C2" s="1083"/>
      <c r="D2" s="1083"/>
      <c r="E2" s="1083"/>
      <c r="F2" s="1083"/>
      <c r="G2" s="1083"/>
      <c r="H2" s="1083"/>
      <c r="I2" s="1083"/>
      <c r="J2" s="1083"/>
      <c r="K2" s="1083"/>
      <c r="L2" s="1083"/>
      <c r="M2" s="1083"/>
      <c r="N2" s="1083"/>
      <c r="O2" s="1083"/>
      <c r="P2" s="1083"/>
      <c r="Q2" s="1083"/>
      <c r="R2" s="1083"/>
    </row>
    <row r="3" spans="1:18" ht="21" x14ac:dyDescent="0.25">
      <c r="A3" s="1083" t="str">
        <f>'سر برگ صفحات'!A3</f>
        <v>سال مالي منتهی به .. اسفند …</v>
      </c>
      <c r="B3" s="1083"/>
      <c r="C3" s="1083"/>
      <c r="D3" s="1083"/>
      <c r="E3" s="1083"/>
      <c r="F3" s="1083"/>
      <c r="G3" s="1083"/>
      <c r="H3" s="1083"/>
      <c r="I3" s="1083"/>
      <c r="J3" s="1083"/>
      <c r="K3" s="1083"/>
      <c r="L3" s="1083"/>
      <c r="M3" s="1083"/>
      <c r="N3" s="1083"/>
      <c r="O3" s="1083"/>
      <c r="P3" s="1083"/>
      <c r="Q3" s="1083"/>
      <c r="R3" s="1083"/>
    </row>
    <row r="6" spans="1:18" x14ac:dyDescent="0.25">
      <c r="R6" s="145"/>
    </row>
    <row r="7" spans="1:18" ht="27" customHeight="1" thickBot="1" x14ac:dyDescent="0.3">
      <c r="A7" s="1084" t="s">
        <v>1105</v>
      </c>
      <c r="B7" s="1084"/>
      <c r="C7" s="1084"/>
      <c r="D7" s="1084"/>
      <c r="E7" s="1084"/>
      <c r="F7" s="1084"/>
      <c r="G7" s="1084"/>
      <c r="H7" s="1084"/>
      <c r="I7" s="1084"/>
      <c r="J7" s="1084"/>
      <c r="K7" s="1084"/>
      <c r="L7" s="1084"/>
      <c r="M7" s="1084"/>
      <c r="N7" s="1084"/>
      <c r="O7" s="1084"/>
      <c r="P7" s="1084"/>
      <c r="Q7" s="1084"/>
    </row>
    <row r="8" spans="1:18" ht="35.25" customHeight="1" x14ac:dyDescent="0.25">
      <c r="B8" s="1095" t="s">
        <v>107</v>
      </c>
      <c r="C8" s="1087" t="s">
        <v>490</v>
      </c>
      <c r="D8" s="1087" t="s">
        <v>497</v>
      </c>
      <c r="E8" s="1087" t="s">
        <v>496</v>
      </c>
      <c r="F8" s="1087" t="s">
        <v>495</v>
      </c>
      <c r="G8" s="1087" t="s">
        <v>215</v>
      </c>
      <c r="H8" s="1087" t="s">
        <v>494</v>
      </c>
      <c r="I8" s="1087" t="s">
        <v>493</v>
      </c>
      <c r="J8" s="1099" t="s">
        <v>486</v>
      </c>
      <c r="K8" s="1087" t="s">
        <v>55</v>
      </c>
      <c r="L8" s="1087" t="s">
        <v>56</v>
      </c>
      <c r="M8" s="1087" t="s">
        <v>409</v>
      </c>
      <c r="N8" s="1090">
        <f>'سر برگ صفحات'!A12</f>
        <v>1399</v>
      </c>
      <c r="O8" s="1094"/>
      <c r="P8" s="1090">
        <f>'سر برگ صفحات'!A12</f>
        <v>1399</v>
      </c>
      <c r="Q8" s="1091"/>
    </row>
    <row r="9" spans="1:18" ht="35.25" customHeight="1" x14ac:dyDescent="0.25">
      <c r="B9" s="1096"/>
      <c r="C9" s="1088"/>
      <c r="D9" s="1088"/>
      <c r="E9" s="1088"/>
      <c r="F9" s="1088"/>
      <c r="G9" s="1088"/>
      <c r="H9" s="1088"/>
      <c r="I9" s="1088"/>
      <c r="J9" s="1100"/>
      <c r="K9" s="1088"/>
      <c r="L9" s="1088"/>
      <c r="M9" s="1088"/>
      <c r="N9" s="1092" t="s">
        <v>244</v>
      </c>
      <c r="O9" s="1093"/>
      <c r="P9" s="1092" t="s">
        <v>244</v>
      </c>
      <c r="Q9" s="1098"/>
    </row>
    <row r="10" spans="1:18" ht="35.25" customHeight="1" thickBot="1" x14ac:dyDescent="0.3">
      <c r="B10" s="1097"/>
      <c r="C10" s="1089"/>
      <c r="D10" s="1089"/>
      <c r="E10" s="1089"/>
      <c r="F10" s="1089"/>
      <c r="G10" s="1089"/>
      <c r="H10" s="1089"/>
      <c r="I10" s="1089"/>
      <c r="J10" s="1101"/>
      <c r="K10" s="1089"/>
      <c r="L10" s="1089"/>
      <c r="M10" s="1089"/>
      <c r="N10" s="193" t="s">
        <v>492</v>
      </c>
      <c r="O10" s="193" t="s">
        <v>491</v>
      </c>
      <c r="P10" s="193" t="s">
        <v>492</v>
      </c>
      <c r="Q10" s="192" t="s">
        <v>491</v>
      </c>
    </row>
    <row r="11" spans="1:18" x14ac:dyDescent="0.25">
      <c r="B11" s="1080" t="s">
        <v>481</v>
      </c>
      <c r="C11" s="187" t="s">
        <v>476</v>
      </c>
      <c r="D11" s="187" t="s">
        <v>409</v>
      </c>
      <c r="E11" s="187" t="s">
        <v>409</v>
      </c>
      <c r="F11" s="187" t="s">
        <v>409</v>
      </c>
      <c r="G11" s="187" t="s">
        <v>409</v>
      </c>
      <c r="H11" s="187" t="s">
        <v>420</v>
      </c>
      <c r="I11" s="187" t="s">
        <v>420</v>
      </c>
      <c r="J11" s="187" t="s">
        <v>420</v>
      </c>
      <c r="K11" s="187" t="s">
        <v>420</v>
      </c>
      <c r="L11" s="187" t="s">
        <v>420</v>
      </c>
      <c r="M11" s="187" t="s">
        <v>409</v>
      </c>
      <c r="N11" s="187" t="s">
        <v>409</v>
      </c>
      <c r="O11" s="187" t="s">
        <v>420</v>
      </c>
      <c r="P11" s="187" t="s">
        <v>409</v>
      </c>
      <c r="Q11" s="186" t="s">
        <v>420</v>
      </c>
    </row>
    <row r="12" spans="1:18" x14ac:dyDescent="0.25">
      <c r="B12" s="1081"/>
      <c r="C12" s="183" t="s">
        <v>476</v>
      </c>
      <c r="D12" s="183" t="s">
        <v>409</v>
      </c>
      <c r="E12" s="183" t="s">
        <v>409</v>
      </c>
      <c r="F12" s="183" t="s">
        <v>409</v>
      </c>
      <c r="G12" s="183" t="s">
        <v>409</v>
      </c>
      <c r="H12" s="183" t="s">
        <v>420</v>
      </c>
      <c r="I12" s="183" t="s">
        <v>420</v>
      </c>
      <c r="J12" s="183" t="s">
        <v>420</v>
      </c>
      <c r="K12" s="183" t="s">
        <v>420</v>
      </c>
      <c r="L12" s="183" t="s">
        <v>420</v>
      </c>
      <c r="M12" s="183" t="s">
        <v>409</v>
      </c>
      <c r="N12" s="183" t="s">
        <v>409</v>
      </c>
      <c r="O12" s="183" t="s">
        <v>420</v>
      </c>
      <c r="P12" s="183" t="s">
        <v>409</v>
      </c>
      <c r="Q12" s="182" t="s">
        <v>420</v>
      </c>
    </row>
    <row r="13" spans="1:18" x14ac:dyDescent="0.25">
      <c r="B13" s="1081"/>
      <c r="C13" s="686" t="s">
        <v>149</v>
      </c>
      <c r="D13" s="183" t="s">
        <v>409</v>
      </c>
      <c r="E13" s="183" t="s">
        <v>409</v>
      </c>
      <c r="F13" s="183" t="s">
        <v>409</v>
      </c>
      <c r="G13" s="183" t="s">
        <v>409</v>
      </c>
      <c r="H13" s="183" t="s">
        <v>420</v>
      </c>
      <c r="I13" s="183" t="s">
        <v>420</v>
      </c>
      <c r="J13" s="183" t="s">
        <v>420</v>
      </c>
      <c r="K13" s="183" t="s">
        <v>420</v>
      </c>
      <c r="L13" s="183" t="s">
        <v>420</v>
      </c>
      <c r="M13" s="183" t="s">
        <v>409</v>
      </c>
      <c r="N13" s="183" t="s">
        <v>409</v>
      </c>
      <c r="O13" s="183" t="s">
        <v>420</v>
      </c>
      <c r="P13" s="183" t="s">
        <v>409</v>
      </c>
      <c r="Q13" s="182" t="s">
        <v>420</v>
      </c>
    </row>
    <row r="14" spans="1:18" x14ac:dyDescent="0.25">
      <c r="B14" s="1081" t="s">
        <v>480</v>
      </c>
      <c r="C14" s="183" t="s">
        <v>476</v>
      </c>
      <c r="D14" s="183" t="s">
        <v>409</v>
      </c>
      <c r="E14" s="180" t="s">
        <v>409</v>
      </c>
      <c r="F14" s="183" t="s">
        <v>409</v>
      </c>
      <c r="G14" s="183" t="s">
        <v>409</v>
      </c>
      <c r="H14" s="183" t="s">
        <v>420</v>
      </c>
      <c r="I14" s="183" t="s">
        <v>420</v>
      </c>
      <c r="J14" s="183" t="s">
        <v>420</v>
      </c>
      <c r="K14" s="183" t="s">
        <v>420</v>
      </c>
      <c r="L14" s="183" t="s">
        <v>420</v>
      </c>
      <c r="M14" s="183" t="s">
        <v>409</v>
      </c>
      <c r="N14" s="183" t="s">
        <v>409</v>
      </c>
      <c r="O14" s="183" t="s">
        <v>420</v>
      </c>
      <c r="P14" s="183" t="s">
        <v>409</v>
      </c>
      <c r="Q14" s="182" t="s">
        <v>420</v>
      </c>
    </row>
    <row r="15" spans="1:18" x14ac:dyDescent="0.25">
      <c r="B15" s="1081"/>
      <c r="C15" s="183" t="s">
        <v>476</v>
      </c>
      <c r="D15" s="183" t="s">
        <v>409</v>
      </c>
      <c r="E15" s="183" t="s">
        <v>409</v>
      </c>
      <c r="F15" s="183" t="s">
        <v>409</v>
      </c>
      <c r="G15" s="183" t="s">
        <v>409</v>
      </c>
      <c r="H15" s="183" t="s">
        <v>420</v>
      </c>
      <c r="I15" s="183" t="s">
        <v>420</v>
      </c>
      <c r="J15" s="183" t="s">
        <v>420</v>
      </c>
      <c r="K15" s="183" t="s">
        <v>420</v>
      </c>
      <c r="L15" s="183" t="s">
        <v>420</v>
      </c>
      <c r="M15" s="183" t="s">
        <v>409</v>
      </c>
      <c r="N15" s="183" t="s">
        <v>409</v>
      </c>
      <c r="O15" s="183" t="s">
        <v>420</v>
      </c>
      <c r="P15" s="183" t="s">
        <v>409</v>
      </c>
      <c r="Q15" s="182" t="s">
        <v>420</v>
      </c>
    </row>
    <row r="16" spans="1:18" ht="18.75" thickBot="1" x14ac:dyDescent="0.3">
      <c r="B16" s="1070"/>
      <c r="C16" s="687" t="s">
        <v>149</v>
      </c>
      <c r="D16" s="705" t="s">
        <v>409</v>
      </c>
      <c r="E16" s="705" t="s">
        <v>409</v>
      </c>
      <c r="F16" s="178" t="s">
        <v>409</v>
      </c>
      <c r="G16" s="178" t="s">
        <v>409</v>
      </c>
      <c r="H16" s="178" t="s">
        <v>420</v>
      </c>
      <c r="I16" s="178" t="s">
        <v>420</v>
      </c>
      <c r="J16" s="178" t="s">
        <v>420</v>
      </c>
      <c r="K16" s="178" t="s">
        <v>420</v>
      </c>
      <c r="L16" s="178" t="s">
        <v>420</v>
      </c>
      <c r="M16" s="178" t="s">
        <v>409</v>
      </c>
      <c r="N16" s="178" t="s">
        <v>409</v>
      </c>
      <c r="O16" s="178" t="s">
        <v>420</v>
      </c>
      <c r="P16" s="178" t="s">
        <v>409</v>
      </c>
      <c r="Q16" s="177" t="s">
        <v>420</v>
      </c>
    </row>
    <row r="17" spans="1:18" x14ac:dyDescent="0.25">
      <c r="B17" s="1082" t="s">
        <v>479</v>
      </c>
      <c r="C17" s="185" t="s">
        <v>476</v>
      </c>
      <c r="D17" s="185" t="s">
        <v>409</v>
      </c>
      <c r="E17" s="185" t="s">
        <v>409</v>
      </c>
      <c r="F17" s="185" t="s">
        <v>409</v>
      </c>
      <c r="G17" s="185" t="s">
        <v>409</v>
      </c>
      <c r="H17" s="185" t="s">
        <v>420</v>
      </c>
      <c r="I17" s="185" t="s">
        <v>420</v>
      </c>
      <c r="J17" s="185" t="s">
        <v>420</v>
      </c>
      <c r="K17" s="185" t="s">
        <v>420</v>
      </c>
      <c r="L17" s="185" t="s">
        <v>420</v>
      </c>
      <c r="M17" s="185" t="s">
        <v>409</v>
      </c>
      <c r="N17" s="185" t="s">
        <v>409</v>
      </c>
      <c r="O17" s="185" t="s">
        <v>420</v>
      </c>
      <c r="P17" s="185" t="s">
        <v>409</v>
      </c>
      <c r="Q17" s="184" t="s">
        <v>420</v>
      </c>
    </row>
    <row r="18" spans="1:18" x14ac:dyDescent="0.25">
      <c r="B18" s="1081"/>
      <c r="C18" s="183" t="s">
        <v>476</v>
      </c>
      <c r="D18" s="183" t="s">
        <v>409</v>
      </c>
      <c r="E18" s="183" t="s">
        <v>409</v>
      </c>
      <c r="F18" s="183" t="s">
        <v>409</v>
      </c>
      <c r="G18" s="183" t="s">
        <v>409</v>
      </c>
      <c r="H18" s="183" t="s">
        <v>420</v>
      </c>
      <c r="I18" s="183" t="s">
        <v>420</v>
      </c>
      <c r="J18" s="183" t="s">
        <v>420</v>
      </c>
      <c r="K18" s="183" t="s">
        <v>420</v>
      </c>
      <c r="L18" s="183" t="s">
        <v>420</v>
      </c>
      <c r="M18" s="183" t="s">
        <v>409</v>
      </c>
      <c r="N18" s="183" t="s">
        <v>409</v>
      </c>
      <c r="O18" s="183" t="s">
        <v>420</v>
      </c>
      <c r="P18" s="183" t="s">
        <v>409</v>
      </c>
      <c r="Q18" s="182" t="s">
        <v>420</v>
      </c>
    </row>
    <row r="19" spans="1:18" x14ac:dyDescent="0.25">
      <c r="B19" s="1081" t="s">
        <v>771</v>
      </c>
      <c r="C19" s="183" t="s">
        <v>476</v>
      </c>
      <c r="D19" s="183" t="s">
        <v>409</v>
      </c>
      <c r="E19" s="183" t="s">
        <v>409</v>
      </c>
      <c r="F19" s="183" t="s">
        <v>409</v>
      </c>
      <c r="G19" s="183" t="s">
        <v>409</v>
      </c>
      <c r="H19" s="183" t="s">
        <v>420</v>
      </c>
      <c r="I19" s="183" t="s">
        <v>420</v>
      </c>
      <c r="J19" s="183" t="s">
        <v>420</v>
      </c>
      <c r="K19" s="183" t="s">
        <v>420</v>
      </c>
      <c r="L19" s="183" t="s">
        <v>420</v>
      </c>
      <c r="M19" s="183" t="s">
        <v>409</v>
      </c>
      <c r="N19" s="183" t="s">
        <v>409</v>
      </c>
      <c r="O19" s="183" t="s">
        <v>420</v>
      </c>
      <c r="P19" s="183" t="s">
        <v>409</v>
      </c>
      <c r="Q19" s="182" t="s">
        <v>420</v>
      </c>
    </row>
    <row r="20" spans="1:18" x14ac:dyDescent="0.25">
      <c r="B20" s="1081"/>
      <c r="C20" s="183" t="s">
        <v>476</v>
      </c>
      <c r="D20" s="183" t="s">
        <v>409</v>
      </c>
      <c r="E20" s="180" t="s">
        <v>409</v>
      </c>
      <c r="F20" s="183" t="s">
        <v>409</v>
      </c>
      <c r="G20" s="183" t="s">
        <v>409</v>
      </c>
      <c r="H20" s="183" t="s">
        <v>420</v>
      </c>
      <c r="I20" s="183" t="s">
        <v>420</v>
      </c>
      <c r="J20" s="183" t="s">
        <v>420</v>
      </c>
      <c r="K20" s="183" t="s">
        <v>420</v>
      </c>
      <c r="L20" s="183" t="s">
        <v>420</v>
      </c>
      <c r="M20" s="183" t="s">
        <v>409</v>
      </c>
      <c r="N20" s="183" t="s">
        <v>409</v>
      </c>
      <c r="O20" s="183" t="s">
        <v>420</v>
      </c>
      <c r="P20" s="183" t="s">
        <v>409</v>
      </c>
      <c r="Q20" s="182" t="s">
        <v>420</v>
      </c>
    </row>
    <row r="21" spans="1:18" x14ac:dyDescent="0.25">
      <c r="B21" s="1081" t="s">
        <v>477</v>
      </c>
      <c r="C21" s="183" t="s">
        <v>476</v>
      </c>
      <c r="D21" s="183" t="s">
        <v>409</v>
      </c>
      <c r="E21" s="180" t="s">
        <v>409</v>
      </c>
      <c r="F21" s="183" t="s">
        <v>409</v>
      </c>
      <c r="G21" s="183" t="s">
        <v>409</v>
      </c>
      <c r="H21" s="183" t="s">
        <v>420</v>
      </c>
      <c r="I21" s="183" t="s">
        <v>420</v>
      </c>
      <c r="J21" s="183" t="s">
        <v>420</v>
      </c>
      <c r="K21" s="183" t="s">
        <v>420</v>
      </c>
      <c r="L21" s="183" t="s">
        <v>420</v>
      </c>
      <c r="M21" s="183" t="s">
        <v>409</v>
      </c>
      <c r="N21" s="183" t="s">
        <v>409</v>
      </c>
      <c r="O21" s="183" t="s">
        <v>420</v>
      </c>
      <c r="P21" s="183" t="s">
        <v>409</v>
      </c>
      <c r="Q21" s="182" t="s">
        <v>420</v>
      </c>
    </row>
    <row r="22" spans="1:18" x14ac:dyDescent="0.25">
      <c r="B22" s="1085"/>
      <c r="C22" s="180" t="s">
        <v>476</v>
      </c>
      <c r="D22" s="180" t="s">
        <v>409</v>
      </c>
      <c r="E22" s="183" t="s">
        <v>409</v>
      </c>
      <c r="F22" s="180" t="s">
        <v>409</v>
      </c>
      <c r="G22" s="180" t="s">
        <v>409</v>
      </c>
      <c r="H22" s="180" t="s">
        <v>420</v>
      </c>
      <c r="I22" s="180" t="s">
        <v>420</v>
      </c>
      <c r="J22" s="180" t="s">
        <v>420</v>
      </c>
      <c r="K22" s="180" t="s">
        <v>420</v>
      </c>
      <c r="L22" s="180" t="s">
        <v>420</v>
      </c>
      <c r="M22" s="180" t="s">
        <v>409</v>
      </c>
      <c r="N22" s="180" t="s">
        <v>409</v>
      </c>
      <c r="O22" s="180" t="s">
        <v>420</v>
      </c>
      <c r="P22" s="180" t="s">
        <v>409</v>
      </c>
      <c r="Q22" s="179" t="s">
        <v>420</v>
      </c>
    </row>
    <row r="23" spans="1:18" ht="18.75" thickBot="1" x14ac:dyDescent="0.3">
      <c r="B23" s="1070" t="s">
        <v>149</v>
      </c>
      <c r="C23" s="1071"/>
      <c r="D23" s="178" t="s">
        <v>409</v>
      </c>
      <c r="E23" s="178" t="s">
        <v>409</v>
      </c>
      <c r="F23" s="178" t="s">
        <v>409</v>
      </c>
      <c r="G23" s="178" t="s">
        <v>409</v>
      </c>
      <c r="H23" s="178" t="s">
        <v>420</v>
      </c>
      <c r="I23" s="178" t="s">
        <v>420</v>
      </c>
      <c r="J23" s="178" t="s">
        <v>420</v>
      </c>
      <c r="K23" s="178" t="s">
        <v>420</v>
      </c>
      <c r="L23" s="178" t="s">
        <v>420</v>
      </c>
      <c r="M23" s="178" t="s">
        <v>409</v>
      </c>
      <c r="N23" s="178" t="s">
        <v>409</v>
      </c>
      <c r="O23" s="178" t="s">
        <v>420</v>
      </c>
      <c r="P23" s="178" t="s">
        <v>409</v>
      </c>
      <c r="Q23" s="177" t="s">
        <v>420</v>
      </c>
    </row>
    <row r="24" spans="1:18" ht="18.75" thickBot="1" x14ac:dyDescent="0.3">
      <c r="B24" s="1072" t="s">
        <v>67</v>
      </c>
      <c r="C24" s="1073"/>
      <c r="D24" s="176" t="s">
        <v>409</v>
      </c>
      <c r="E24" s="176" t="s">
        <v>409</v>
      </c>
      <c r="F24" s="176" t="s">
        <v>409</v>
      </c>
      <c r="G24" s="176" t="s">
        <v>409</v>
      </c>
      <c r="H24" s="176" t="s">
        <v>420</v>
      </c>
      <c r="I24" s="176" t="s">
        <v>420</v>
      </c>
      <c r="J24" s="176" t="s">
        <v>420</v>
      </c>
      <c r="K24" s="176" t="s">
        <v>420</v>
      </c>
      <c r="L24" s="176" t="s">
        <v>420</v>
      </c>
      <c r="M24" s="176" t="s">
        <v>409</v>
      </c>
      <c r="N24" s="176" t="s">
        <v>409</v>
      </c>
      <c r="O24" s="176" t="s">
        <v>420</v>
      </c>
      <c r="P24" s="176" t="s">
        <v>409</v>
      </c>
      <c r="Q24" s="175" t="s">
        <v>420</v>
      </c>
    </row>
    <row r="26" spans="1:18" x14ac:dyDescent="0.25">
      <c r="A26" s="1041" t="s">
        <v>1106</v>
      </c>
      <c r="B26" s="1061"/>
      <c r="C26" s="1061"/>
      <c r="D26" s="1061"/>
      <c r="E26" s="1061"/>
      <c r="F26" s="1061"/>
      <c r="G26" s="1061"/>
      <c r="H26" s="1061"/>
      <c r="I26" s="1061"/>
      <c r="J26" s="1061"/>
      <c r="K26" s="1061"/>
      <c r="L26" s="1061"/>
      <c r="M26" s="1061"/>
      <c r="N26" s="1061"/>
      <c r="O26" s="1061"/>
      <c r="P26" s="1061"/>
      <c r="Q26" s="1061"/>
    </row>
    <row r="27" spans="1:18" x14ac:dyDescent="0.25">
      <c r="A27" s="1041" t="s">
        <v>1107</v>
      </c>
      <c r="B27" s="1061"/>
      <c r="C27" s="1061"/>
      <c r="D27" s="1061"/>
      <c r="E27" s="1061"/>
      <c r="F27" s="1061"/>
      <c r="G27" s="1061"/>
      <c r="H27" s="1061"/>
      <c r="I27" s="1061"/>
      <c r="J27" s="1061"/>
      <c r="K27" s="1061"/>
      <c r="L27" s="1061"/>
      <c r="M27" s="1061"/>
      <c r="N27" s="1061"/>
      <c r="O27" s="1061"/>
      <c r="P27" s="1061"/>
      <c r="Q27" s="1061"/>
    </row>
    <row r="28" spans="1:18" x14ac:dyDescent="0.25">
      <c r="A28" s="1041"/>
      <c r="B28" s="1061"/>
      <c r="C28" s="1061"/>
      <c r="D28" s="1061"/>
      <c r="E28" s="1061"/>
      <c r="F28" s="1061"/>
      <c r="G28" s="1061"/>
      <c r="H28" s="1061"/>
      <c r="I28" s="1061"/>
      <c r="J28" s="1061"/>
      <c r="K28" s="1061"/>
      <c r="L28" s="1061"/>
      <c r="M28" s="1061"/>
      <c r="N28" s="1061"/>
      <c r="O28" s="1061"/>
      <c r="P28" s="1061"/>
      <c r="Q28" s="1061"/>
    </row>
    <row r="30" spans="1:18" ht="26.25" customHeight="1" x14ac:dyDescent="0.25">
      <c r="A30" s="1086"/>
      <c r="B30" s="1086"/>
      <c r="C30" s="1086"/>
      <c r="D30" s="1086"/>
      <c r="E30" s="1086"/>
      <c r="F30" s="1086"/>
      <c r="G30" s="1086"/>
      <c r="H30" s="1086"/>
      <c r="I30" s="1086"/>
      <c r="J30" s="1086"/>
      <c r="K30" s="1086"/>
      <c r="L30" s="1086"/>
      <c r="M30" s="1086"/>
      <c r="N30" s="1086"/>
      <c r="O30" s="1086"/>
      <c r="P30" s="1086"/>
      <c r="Q30" s="1086"/>
    </row>
    <row r="31" spans="1:18" ht="19.5" x14ac:dyDescent="0.25">
      <c r="A31" s="1049">
        <v>57</v>
      </c>
      <c r="B31" s="1049"/>
      <c r="C31" s="1049"/>
      <c r="D31" s="1049"/>
      <c r="E31" s="1049"/>
      <c r="F31" s="1049"/>
      <c r="G31" s="1049"/>
      <c r="H31" s="1049"/>
      <c r="I31" s="1049"/>
      <c r="J31" s="1049"/>
      <c r="K31" s="1049"/>
      <c r="L31" s="1049"/>
      <c r="M31" s="1049"/>
      <c r="N31" s="1049"/>
      <c r="O31" s="1049"/>
      <c r="P31" s="1049"/>
      <c r="Q31" s="1049"/>
      <c r="R31" s="1049"/>
    </row>
  </sheetData>
  <mergeCells count="32">
    <mergeCell ref="B8:B10"/>
    <mergeCell ref="C8:C10"/>
    <mergeCell ref="D8:D10"/>
    <mergeCell ref="P9:Q9"/>
    <mergeCell ref="E8:E10"/>
    <mergeCell ref="F8:F10"/>
    <mergeCell ref="J8:J10"/>
    <mergeCell ref="K8:K10"/>
    <mergeCell ref="B17:B18"/>
    <mergeCell ref="B19:B20"/>
    <mergeCell ref="B11:B13"/>
    <mergeCell ref="A1:R1"/>
    <mergeCell ref="A2:R2"/>
    <mergeCell ref="A3:R3"/>
    <mergeCell ref="G8:G10"/>
    <mergeCell ref="P8:Q8"/>
    <mergeCell ref="N9:O9"/>
    <mergeCell ref="A7:Q7"/>
    <mergeCell ref="B14:B16"/>
    <mergeCell ref="H8:H10"/>
    <mergeCell ref="I8:I10"/>
    <mergeCell ref="L8:L10"/>
    <mergeCell ref="M8:M10"/>
    <mergeCell ref="N8:O8"/>
    <mergeCell ref="A31:R31"/>
    <mergeCell ref="A27:Q27"/>
    <mergeCell ref="B21:B22"/>
    <mergeCell ref="B23:C23"/>
    <mergeCell ref="B24:C24"/>
    <mergeCell ref="A26:Q26"/>
    <mergeCell ref="A28:Q28"/>
    <mergeCell ref="A30:Q30"/>
  </mergeCells>
  <printOptions horizontalCentered="1"/>
  <pageMargins left="0.70866141732283472" right="0.70866141732283472" top="0.74803149606299213" bottom="0.74803149606299213" header="0.31496062992125984" footer="0.31496062992125984"/>
  <pageSetup paperSize="9" scale="78" orientation="landscape"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S39"/>
  <sheetViews>
    <sheetView rightToLeft="1" topLeftCell="A19" zoomScaleNormal="100" zoomScaleSheetLayoutView="90" workbookViewId="0">
      <selection activeCell="Z36" sqref="Z36"/>
    </sheetView>
  </sheetViews>
  <sheetFormatPr defaultColWidth="9" defaultRowHeight="18" x14ac:dyDescent="0.25"/>
  <cols>
    <col min="1" max="1" width="7.28515625" style="141" customWidth="1"/>
    <col min="2" max="2" width="7.7109375" style="141" customWidth="1"/>
    <col min="3" max="3" width="1.140625" style="141" customWidth="1"/>
    <col min="4" max="4" width="38.28515625" style="141" bestFit="1" customWidth="1"/>
    <col min="5" max="5" width="1.140625" style="141" customWidth="1"/>
    <col min="6" max="6" width="7.85546875" style="141" customWidth="1"/>
    <col min="7" max="7" width="1.140625" style="141" customWidth="1"/>
    <col min="8" max="8" width="14.7109375" style="141" customWidth="1"/>
    <col min="9" max="9" width="1.140625" style="141" customWidth="1"/>
    <col min="10" max="10" width="8.140625" style="141" customWidth="1"/>
    <col min="11" max="11" width="1.140625" style="141" customWidth="1"/>
    <col min="12" max="12" width="7.7109375" style="141" customWidth="1"/>
    <col min="13" max="13" width="1.140625" style="141" customWidth="1"/>
    <col min="14" max="14" width="8.140625" style="141" customWidth="1"/>
    <col min="15" max="15" width="1.140625" style="141" customWidth="1"/>
    <col min="16" max="16" width="7.7109375" style="141" customWidth="1"/>
    <col min="17" max="17" width="1.140625" style="141" customWidth="1"/>
    <col min="18" max="18" width="7.7109375" style="141" customWidth="1"/>
    <col min="19" max="19" width="1.5703125" style="141" customWidth="1"/>
    <col min="20" max="20" width="9" style="141"/>
    <col min="21" max="21" width="1.140625" style="141" customWidth="1"/>
    <col min="22" max="22" width="9" style="141"/>
    <col min="23" max="23" width="0.85546875" style="141" customWidth="1"/>
    <col min="24" max="24" width="9" style="141"/>
    <col min="25" max="25" width="1.42578125" style="141" customWidth="1"/>
    <col min="26" max="16384" width="9" style="141"/>
  </cols>
  <sheetData>
    <row r="1" spans="1:19" ht="21" x14ac:dyDescent="0.25">
      <c r="A1" s="1083" t="str">
        <f>'سر برگ صفحات'!A1</f>
        <v>شرکت صندوق پژوهش و فناوری غیر دولتی ....(سهامی خاص)</v>
      </c>
      <c r="B1" s="1083"/>
      <c r="C1" s="1083"/>
      <c r="D1" s="1083"/>
      <c r="E1" s="1083"/>
      <c r="F1" s="1083"/>
      <c r="G1" s="1083"/>
      <c r="H1" s="1083"/>
      <c r="I1" s="1083"/>
      <c r="J1" s="1083"/>
      <c r="K1" s="1083"/>
      <c r="L1" s="1083"/>
      <c r="M1" s="1083"/>
    </row>
    <row r="2" spans="1:19" ht="21" x14ac:dyDescent="0.25">
      <c r="A2" s="1083" t="str">
        <f>'سر برگ صفحات'!A14</f>
        <v>يادداشتهاي توضيحي صورت هاي مالي</v>
      </c>
      <c r="B2" s="1083"/>
      <c r="C2" s="1083"/>
      <c r="D2" s="1083"/>
      <c r="E2" s="1083"/>
      <c r="F2" s="1083"/>
      <c r="G2" s="1083"/>
      <c r="H2" s="1083"/>
      <c r="I2" s="1083"/>
      <c r="J2" s="1083"/>
      <c r="K2" s="1083"/>
      <c r="L2" s="1083"/>
      <c r="M2" s="1083"/>
    </row>
    <row r="3" spans="1:19" ht="21" x14ac:dyDescent="0.25">
      <c r="A3" s="1083" t="str">
        <f>'سر برگ صفحات'!A3</f>
        <v>سال مالي منتهی به .. اسفند …</v>
      </c>
      <c r="B3" s="1083"/>
      <c r="C3" s="1083"/>
      <c r="D3" s="1083"/>
      <c r="E3" s="1083"/>
      <c r="F3" s="1083"/>
      <c r="G3" s="1083"/>
      <c r="H3" s="1083"/>
      <c r="I3" s="1083"/>
      <c r="J3" s="1083"/>
      <c r="K3" s="1083"/>
      <c r="L3" s="1083"/>
      <c r="M3" s="1083"/>
    </row>
    <row r="4" spans="1:19" ht="21" x14ac:dyDescent="0.25">
      <c r="A4" s="834"/>
      <c r="B4" s="834"/>
      <c r="C4" s="834"/>
      <c r="D4" s="834"/>
      <c r="E4" s="834"/>
      <c r="F4" s="834"/>
      <c r="G4" s="834"/>
      <c r="H4" s="834"/>
      <c r="I4" s="834"/>
      <c r="J4" s="834"/>
      <c r="K4" s="834"/>
      <c r="L4" s="834"/>
      <c r="M4" s="834"/>
    </row>
    <row r="5" spans="1:19" ht="21" x14ac:dyDescent="0.25">
      <c r="A5" s="832" t="s">
        <v>1109</v>
      </c>
      <c r="M5" s="834"/>
    </row>
    <row r="6" spans="1:19" ht="21" x14ac:dyDescent="0.25">
      <c r="A6" s="1030" t="s">
        <v>1110</v>
      </c>
      <c r="B6" s="1030"/>
      <c r="C6" s="1030"/>
      <c r="D6" s="1030"/>
      <c r="E6" s="1030"/>
      <c r="F6" s="1030"/>
      <c r="G6" s="1030"/>
      <c r="H6" s="1030"/>
      <c r="I6" s="1030"/>
      <c r="J6" s="1030"/>
      <c r="K6" s="1030"/>
      <c r="L6" s="1030"/>
      <c r="M6" s="834"/>
    </row>
    <row r="7" spans="1:19" ht="21" x14ac:dyDescent="0.25">
      <c r="A7" s="832"/>
      <c r="H7" s="144"/>
      <c r="I7" s="144"/>
      <c r="J7" s="144"/>
      <c r="K7" s="144"/>
      <c r="L7" s="144"/>
      <c r="M7" s="834"/>
    </row>
    <row r="8" spans="1:19" ht="21" x14ac:dyDescent="0.25">
      <c r="H8" s="833" t="s">
        <v>108</v>
      </c>
      <c r="I8" s="198"/>
      <c r="J8" s="144"/>
      <c r="K8" s="144"/>
      <c r="L8" s="144"/>
      <c r="M8" s="834"/>
    </row>
    <row r="9" spans="1:19" ht="21" x14ac:dyDescent="0.25">
      <c r="B9" s="147"/>
      <c r="C9" s="147"/>
      <c r="D9" s="147"/>
      <c r="E9" s="147"/>
      <c r="F9" s="147"/>
      <c r="G9" s="152"/>
      <c r="H9" s="148" t="s">
        <v>68</v>
      </c>
      <c r="I9" s="152"/>
      <c r="J9" s="197"/>
      <c r="K9" s="197"/>
      <c r="L9" s="197"/>
      <c r="M9" s="834"/>
    </row>
    <row r="10" spans="1:19" ht="21" x14ac:dyDescent="0.25">
      <c r="B10" s="145"/>
      <c r="C10" s="145"/>
      <c r="D10" s="196" t="s">
        <v>507</v>
      </c>
      <c r="E10" s="154"/>
      <c r="F10" s="154"/>
      <c r="G10" s="149"/>
      <c r="H10" s="149" t="s">
        <v>409</v>
      </c>
      <c r="I10" s="149"/>
      <c r="J10" s="195"/>
      <c r="K10" s="195"/>
      <c r="L10" s="195"/>
      <c r="M10" s="834"/>
    </row>
    <row r="11" spans="1:19" ht="21" x14ac:dyDescent="0.25">
      <c r="B11" s="145"/>
      <c r="C11" s="145"/>
      <c r="D11" s="196" t="s">
        <v>506</v>
      </c>
      <c r="E11" s="154"/>
      <c r="F11" s="154"/>
      <c r="G11" s="149"/>
      <c r="H11" s="149" t="s">
        <v>409</v>
      </c>
      <c r="I11" s="149"/>
      <c r="J11" s="195"/>
      <c r="K11" s="195"/>
      <c r="L11" s="195"/>
      <c r="M11" s="834"/>
    </row>
    <row r="12" spans="1:19" ht="21" x14ac:dyDescent="0.25">
      <c r="B12" s="145"/>
      <c r="C12" s="145"/>
      <c r="D12" s="196" t="s">
        <v>505</v>
      </c>
      <c r="E12" s="154"/>
      <c r="F12" s="154"/>
      <c r="G12" s="149"/>
      <c r="H12" s="145" t="s">
        <v>409</v>
      </c>
      <c r="I12" s="149"/>
      <c r="J12" s="195"/>
      <c r="K12" s="195"/>
      <c r="L12" s="195"/>
      <c r="M12" s="834"/>
    </row>
    <row r="13" spans="1:19" ht="21.75" thickBot="1" x14ac:dyDescent="0.3">
      <c r="B13" s="149"/>
      <c r="C13" s="149"/>
      <c r="D13" s="149"/>
      <c r="E13" s="149"/>
      <c r="F13" s="149"/>
      <c r="G13" s="149"/>
      <c r="H13" s="146">
        <f>SUM(H10:H12)</f>
        <v>0</v>
      </c>
      <c r="I13" s="149"/>
      <c r="J13" s="195"/>
      <c r="K13" s="195"/>
      <c r="L13" s="195"/>
      <c r="M13" s="834"/>
    </row>
    <row r="14" spans="1:19" ht="21.75" thickTop="1" x14ac:dyDescent="0.25">
      <c r="D14" s="1045"/>
      <c r="E14" s="1045"/>
      <c r="F14" s="1045"/>
      <c r="G14" s="1045"/>
      <c r="H14" s="1045"/>
      <c r="I14" s="144"/>
      <c r="J14" s="144"/>
      <c r="K14" s="144"/>
      <c r="L14" s="140"/>
      <c r="M14" s="834"/>
    </row>
    <row r="15" spans="1:19" x14ac:dyDescent="0.25">
      <c r="A15" s="1030" t="s">
        <v>1111</v>
      </c>
      <c r="B15" s="1030"/>
      <c r="C15" s="1030"/>
      <c r="D15" s="1030"/>
      <c r="E15" s="1030"/>
      <c r="F15" s="1030"/>
      <c r="G15" s="1030"/>
      <c r="H15" s="1030"/>
      <c r="I15" s="1030"/>
      <c r="J15" s="1030"/>
      <c r="K15" s="1030"/>
      <c r="L15" s="1030"/>
      <c r="M15" s="1030"/>
      <c r="N15" s="1030"/>
      <c r="O15" s="1030"/>
      <c r="P15" s="1030"/>
      <c r="Q15" s="1030"/>
      <c r="R15" s="1030"/>
      <c r="S15" s="1030"/>
    </row>
    <row r="16" spans="1:19" ht="19.5" x14ac:dyDescent="0.25">
      <c r="A16" s="832"/>
      <c r="H16" s="144"/>
      <c r="I16" s="144"/>
      <c r="J16" s="144"/>
      <c r="K16" s="144"/>
      <c r="L16" s="144"/>
      <c r="M16" s="144"/>
      <c r="N16" s="144"/>
      <c r="O16" s="144"/>
      <c r="P16" s="1045"/>
      <c r="Q16" s="1045"/>
      <c r="R16" s="1045"/>
    </row>
    <row r="17" spans="1:19" x14ac:dyDescent="0.25">
      <c r="H17" s="833" t="s">
        <v>108</v>
      </c>
      <c r="I17" s="198"/>
      <c r="J17" s="144"/>
      <c r="K17" s="144"/>
      <c r="L17" s="144"/>
      <c r="M17" s="144"/>
      <c r="N17" s="1045"/>
      <c r="O17" s="1045"/>
      <c r="P17" s="1045"/>
      <c r="Q17" s="1045"/>
      <c r="R17" s="1045"/>
    </row>
    <row r="18" spans="1:19" x14ac:dyDescent="0.25">
      <c r="B18" s="147"/>
      <c r="C18" s="147"/>
      <c r="D18" s="147"/>
      <c r="E18" s="147"/>
      <c r="F18" s="147"/>
      <c r="G18" s="152"/>
      <c r="H18" s="148" t="s">
        <v>68</v>
      </c>
      <c r="I18" s="152"/>
      <c r="J18" s="197"/>
      <c r="K18" s="197"/>
      <c r="L18" s="197"/>
      <c r="M18" s="147"/>
      <c r="N18" s="147"/>
      <c r="O18" s="147"/>
      <c r="P18" s="147"/>
      <c r="Q18" s="147"/>
      <c r="R18" s="147"/>
      <c r="S18" s="152"/>
    </row>
    <row r="19" spans="1:19" x14ac:dyDescent="0.25">
      <c r="B19" s="145"/>
      <c r="C19" s="145"/>
      <c r="D19" s="196" t="s">
        <v>504</v>
      </c>
      <c r="E19" s="154"/>
      <c r="F19" s="154"/>
      <c r="G19" s="149"/>
      <c r="H19" s="149"/>
      <c r="I19" s="149"/>
      <c r="J19" s="195"/>
      <c r="K19" s="195"/>
      <c r="L19" s="195"/>
      <c r="M19" s="149"/>
      <c r="N19" s="145"/>
      <c r="O19" s="145"/>
      <c r="P19" s="145"/>
      <c r="Q19" s="145"/>
      <c r="R19" s="145"/>
      <c r="S19" s="150"/>
    </row>
    <row r="20" spans="1:19" x14ac:dyDescent="0.25">
      <c r="B20" s="145"/>
      <c r="C20" s="145"/>
      <c r="D20" s="196" t="s">
        <v>503</v>
      </c>
      <c r="E20" s="154"/>
      <c r="F20" s="154"/>
      <c r="G20" s="149"/>
      <c r="H20" s="149" t="s">
        <v>409</v>
      </c>
      <c r="I20" s="149"/>
      <c r="J20" s="195"/>
      <c r="K20" s="195"/>
      <c r="L20" s="195"/>
      <c r="M20" s="149"/>
      <c r="N20" s="145"/>
      <c r="O20" s="145"/>
      <c r="P20" s="145"/>
      <c r="Q20" s="145"/>
      <c r="R20" s="145"/>
      <c r="S20" s="150"/>
    </row>
    <row r="21" spans="1:19" x14ac:dyDescent="0.25">
      <c r="B21" s="145"/>
      <c r="C21" s="145"/>
      <c r="D21" s="196" t="s">
        <v>502</v>
      </c>
      <c r="E21" s="154"/>
      <c r="F21" s="154"/>
      <c r="G21" s="149"/>
      <c r="H21" s="145" t="s">
        <v>409</v>
      </c>
      <c r="I21" s="149"/>
      <c r="J21" s="195"/>
      <c r="K21" s="195"/>
      <c r="L21" s="195"/>
      <c r="M21" s="149"/>
      <c r="N21" s="145"/>
      <c r="O21" s="145"/>
      <c r="P21" s="145"/>
      <c r="Q21" s="145"/>
      <c r="R21" s="145"/>
      <c r="S21" s="150"/>
    </row>
    <row r="22" spans="1:19" x14ac:dyDescent="0.25">
      <c r="B22" s="149"/>
      <c r="C22" s="149"/>
      <c r="D22" s="149"/>
      <c r="E22" s="149"/>
      <c r="F22" s="149"/>
      <c r="G22" s="149"/>
      <c r="H22" s="164">
        <f>SUM(H19:H21)</f>
        <v>0</v>
      </c>
      <c r="I22" s="149"/>
      <c r="J22" s="195"/>
      <c r="K22" s="195"/>
      <c r="L22" s="195"/>
      <c r="M22" s="149"/>
      <c r="N22" s="145"/>
      <c r="O22" s="145"/>
      <c r="P22" s="145"/>
      <c r="Q22" s="145"/>
      <c r="R22" s="145"/>
    </row>
    <row r="23" spans="1:19" x14ac:dyDescent="0.25">
      <c r="B23" s="145"/>
      <c r="C23" s="145"/>
      <c r="D23" s="196" t="s">
        <v>501</v>
      </c>
      <c r="E23" s="154"/>
      <c r="F23" s="154"/>
      <c r="G23" s="149"/>
      <c r="H23" s="149"/>
      <c r="I23" s="149"/>
      <c r="J23" s="195"/>
      <c r="K23" s="195"/>
      <c r="L23" s="195"/>
      <c r="M23" s="149"/>
      <c r="N23" s="145"/>
      <c r="O23" s="145"/>
      <c r="P23" s="145"/>
      <c r="Q23" s="145"/>
      <c r="R23" s="145"/>
      <c r="S23" s="150"/>
    </row>
    <row r="24" spans="1:19" x14ac:dyDescent="0.25">
      <c r="B24" s="145"/>
      <c r="C24" s="145"/>
      <c r="D24" s="196" t="s">
        <v>500</v>
      </c>
      <c r="E24" s="154"/>
      <c r="F24" s="154"/>
      <c r="G24" s="149"/>
      <c r="H24" s="149" t="s">
        <v>409</v>
      </c>
      <c r="I24" s="149"/>
      <c r="J24" s="195"/>
      <c r="K24" s="195"/>
      <c r="L24" s="195"/>
      <c r="M24" s="149"/>
      <c r="N24" s="145"/>
      <c r="O24" s="145"/>
      <c r="P24" s="145"/>
      <c r="Q24" s="145"/>
      <c r="R24" s="145"/>
      <c r="S24" s="150"/>
    </row>
    <row r="25" spans="1:19" x14ac:dyDescent="0.25">
      <c r="B25" s="145"/>
      <c r="C25" s="145"/>
      <c r="D25" s="196" t="s">
        <v>499</v>
      </c>
      <c r="E25" s="154"/>
      <c r="F25" s="154"/>
      <c r="G25" s="149"/>
      <c r="H25" s="145" t="s">
        <v>409</v>
      </c>
      <c r="I25" s="149"/>
      <c r="J25" s="195"/>
      <c r="K25" s="195"/>
      <c r="L25" s="195"/>
      <c r="M25" s="149"/>
      <c r="N25" s="145"/>
      <c r="O25" s="145"/>
      <c r="P25" s="145"/>
      <c r="Q25" s="145"/>
      <c r="R25" s="145"/>
      <c r="S25" s="150"/>
    </row>
    <row r="26" spans="1:19" s="132" customFormat="1" ht="19.5" customHeight="1" x14ac:dyDescent="0.45">
      <c r="A26" s="141"/>
      <c r="B26" s="149"/>
      <c r="C26" s="149"/>
      <c r="D26" s="149"/>
      <c r="E26" s="149"/>
      <c r="F26" s="149"/>
      <c r="G26" s="149"/>
      <c r="H26" s="164">
        <f>SUM(H23:H25)</f>
        <v>0</v>
      </c>
      <c r="I26" s="149"/>
      <c r="J26" s="195"/>
      <c r="K26" s="195"/>
      <c r="L26" s="195"/>
      <c r="M26" s="149"/>
      <c r="N26" s="145"/>
      <c r="O26" s="145"/>
      <c r="P26" s="145"/>
      <c r="Q26" s="145"/>
      <c r="R26" s="145"/>
      <c r="S26" s="141"/>
    </row>
    <row r="27" spans="1:19" s="132" customFormat="1" ht="20.25" customHeight="1" thickBot="1" x14ac:dyDescent="0.5">
      <c r="A27" s="141"/>
      <c r="B27" s="149"/>
      <c r="C27" s="149"/>
      <c r="D27" s="149"/>
      <c r="E27" s="149"/>
      <c r="F27" s="149"/>
      <c r="G27" s="149"/>
      <c r="H27" s="146">
        <f>H22+H26</f>
        <v>0</v>
      </c>
      <c r="I27" s="149"/>
      <c r="J27" s="195"/>
      <c r="K27" s="195"/>
      <c r="L27" s="195"/>
      <c r="M27" s="149"/>
      <c r="N27" s="145"/>
      <c r="O27" s="145"/>
      <c r="P27" s="145"/>
      <c r="Q27" s="145"/>
      <c r="R27" s="145"/>
      <c r="S27" s="141"/>
    </row>
    <row r="28" spans="1:19" ht="18" customHeight="1" thickTop="1" x14ac:dyDescent="0.25">
      <c r="D28" s="144"/>
      <c r="E28" s="144"/>
      <c r="F28" s="144"/>
      <c r="G28" s="144"/>
      <c r="H28" s="144"/>
      <c r="I28" s="144"/>
      <c r="J28" s="144"/>
      <c r="K28" s="144"/>
      <c r="L28" s="140"/>
      <c r="M28" s="144"/>
      <c r="N28" s="140"/>
      <c r="O28" s="145"/>
      <c r="P28" s="831"/>
      <c r="Q28" s="145"/>
      <c r="R28" s="831"/>
    </row>
    <row r="29" spans="1:19" ht="18" customHeight="1" x14ac:dyDescent="0.25">
      <c r="A29" s="1041" t="s">
        <v>1112</v>
      </c>
      <c r="B29" s="1041"/>
      <c r="C29" s="1041"/>
      <c r="D29" s="1041"/>
      <c r="E29" s="1041"/>
      <c r="F29" s="1041"/>
      <c r="G29" s="1041"/>
      <c r="H29" s="1041"/>
      <c r="I29" s="1041"/>
      <c r="J29" s="1041"/>
      <c r="K29" s="1041"/>
      <c r="L29" s="1041"/>
      <c r="M29" s="194"/>
      <c r="N29" s="194"/>
      <c r="O29" s="194"/>
      <c r="P29" s="194"/>
      <c r="Q29" s="194"/>
    </row>
    <row r="30" spans="1:19" ht="18" customHeight="1" x14ac:dyDescent="0.25">
      <c r="A30" s="1041" t="s">
        <v>1113</v>
      </c>
      <c r="B30" s="1041"/>
      <c r="C30" s="1041"/>
      <c r="D30" s="1041"/>
      <c r="E30" s="1041"/>
      <c r="F30" s="1041"/>
      <c r="G30" s="1041"/>
      <c r="H30" s="1041"/>
      <c r="I30" s="1041"/>
      <c r="J30" s="1041"/>
      <c r="K30" s="1041"/>
      <c r="L30" s="1041"/>
      <c r="M30" s="194"/>
      <c r="N30" s="194"/>
      <c r="O30" s="194"/>
      <c r="P30" s="194"/>
      <c r="Q30" s="194"/>
    </row>
    <row r="31" spans="1:19" x14ac:dyDescent="0.25">
      <c r="A31" s="1041"/>
      <c r="B31" s="1041"/>
      <c r="C31" s="1041"/>
      <c r="D31" s="1041"/>
      <c r="E31" s="1041"/>
      <c r="F31" s="1041"/>
      <c r="G31" s="1041"/>
      <c r="H31" s="1041"/>
      <c r="I31" s="1041"/>
      <c r="J31" s="1041"/>
      <c r="K31" s="1041"/>
      <c r="L31" s="1041"/>
      <c r="M31" s="194"/>
      <c r="N31" s="194"/>
      <c r="O31" s="194"/>
      <c r="P31" s="194"/>
      <c r="Q31" s="194"/>
    </row>
    <row r="32" spans="1:19" ht="18" customHeight="1" x14ac:dyDescent="0.25">
      <c r="A32" s="143"/>
      <c r="B32" s="143"/>
      <c r="C32" s="143"/>
      <c r="D32" s="143"/>
      <c r="E32" s="143"/>
      <c r="F32" s="143"/>
      <c r="G32" s="143"/>
      <c r="H32" s="143"/>
      <c r="I32" s="143"/>
      <c r="J32" s="143"/>
      <c r="K32" s="143"/>
      <c r="L32" s="143"/>
      <c r="M32" s="143"/>
      <c r="N32" s="143"/>
      <c r="O32" s="143"/>
      <c r="P32" s="143"/>
      <c r="Q32" s="143"/>
      <c r="R32" s="143"/>
      <c r="S32" s="143"/>
    </row>
    <row r="33" spans="1:19" ht="18" customHeight="1" x14ac:dyDescent="0.45">
      <c r="A33" s="1063" t="s">
        <v>1114</v>
      </c>
      <c r="B33" s="1063"/>
      <c r="C33" s="1063"/>
      <c r="D33" s="1063"/>
      <c r="E33" s="1063"/>
      <c r="F33" s="1063"/>
      <c r="G33" s="1063"/>
      <c r="H33" s="1063"/>
      <c r="I33" s="1063"/>
      <c r="J33" s="1063"/>
      <c r="K33" s="1063"/>
      <c r="L33" s="132"/>
      <c r="M33" s="143"/>
      <c r="N33" s="143"/>
      <c r="O33" s="143"/>
      <c r="P33" s="143"/>
      <c r="Q33" s="143"/>
      <c r="R33" s="143"/>
      <c r="S33" s="143"/>
    </row>
    <row r="34" spans="1:19" ht="18" customHeight="1" x14ac:dyDescent="0.45">
      <c r="A34" s="1030" t="s">
        <v>498</v>
      </c>
      <c r="B34" s="1030"/>
      <c r="C34" s="1030"/>
      <c r="D34" s="1030"/>
      <c r="E34" s="1030"/>
      <c r="F34" s="1030"/>
      <c r="G34" s="1030"/>
      <c r="H34" s="1030"/>
      <c r="I34" s="1030"/>
      <c r="J34" s="1030"/>
      <c r="K34" s="1030"/>
      <c r="L34" s="132"/>
      <c r="M34" s="143"/>
      <c r="N34" s="143"/>
      <c r="O34" s="143"/>
      <c r="P34" s="143"/>
      <c r="Q34" s="143"/>
      <c r="R34" s="143"/>
      <c r="S34" s="143"/>
    </row>
    <row r="35" spans="1:19" ht="18" customHeight="1" x14ac:dyDescent="0.25">
      <c r="A35" s="1102" t="s">
        <v>1115</v>
      </c>
      <c r="B35" s="1102"/>
      <c r="C35" s="1102"/>
      <c r="D35" s="1102"/>
      <c r="E35" s="1102"/>
      <c r="F35" s="1102"/>
      <c r="G35" s="1102"/>
      <c r="H35" s="1102"/>
      <c r="I35" s="1102"/>
      <c r="J35" s="1102"/>
      <c r="K35" s="1102"/>
      <c r="L35" s="1102"/>
      <c r="M35" s="143"/>
      <c r="N35" s="143"/>
      <c r="O35" s="143"/>
      <c r="P35" s="143"/>
      <c r="Q35" s="143"/>
      <c r="R35" s="143"/>
      <c r="S35" s="143"/>
    </row>
    <row r="36" spans="1:19" ht="18" customHeight="1" x14ac:dyDescent="0.25">
      <c r="A36" s="1102"/>
      <c r="B36" s="1102"/>
      <c r="C36" s="1102"/>
      <c r="D36" s="1102"/>
      <c r="E36" s="1102"/>
      <c r="F36" s="1102"/>
      <c r="G36" s="1102"/>
      <c r="H36" s="1102"/>
      <c r="I36" s="1102"/>
      <c r="J36" s="1102"/>
      <c r="K36" s="1102"/>
      <c r="L36" s="1102"/>
      <c r="M36" s="143"/>
      <c r="N36" s="143"/>
      <c r="O36" s="143"/>
      <c r="P36" s="143"/>
      <c r="Q36" s="143"/>
      <c r="R36" s="143"/>
      <c r="S36" s="143"/>
    </row>
    <row r="37" spans="1:19" x14ac:dyDescent="0.25">
      <c r="A37" s="1030" t="s">
        <v>1116</v>
      </c>
      <c r="B37" s="1030"/>
      <c r="C37" s="1030"/>
      <c r="D37" s="1030"/>
      <c r="E37" s="1030"/>
      <c r="F37" s="1030"/>
      <c r="G37" s="1030"/>
      <c r="H37" s="1030"/>
      <c r="I37" s="1030"/>
      <c r="J37" s="1030"/>
      <c r="K37" s="1030"/>
      <c r="L37" s="1030"/>
    </row>
    <row r="38" spans="1:19" x14ac:dyDescent="0.25">
      <c r="A38" s="1030"/>
      <c r="B38" s="1030"/>
      <c r="C38" s="1030"/>
      <c r="D38" s="1030"/>
      <c r="E38" s="1030"/>
      <c r="F38" s="1030"/>
      <c r="G38" s="1030"/>
      <c r="H38" s="1030"/>
      <c r="I38" s="1030"/>
      <c r="J38" s="1030"/>
      <c r="K38" s="1030"/>
      <c r="L38" s="1030"/>
    </row>
    <row r="39" spans="1:19" ht="19.5" x14ac:dyDescent="0.25">
      <c r="A39" s="1049">
        <v>58</v>
      </c>
      <c r="B39" s="1049"/>
      <c r="C39" s="1049"/>
      <c r="D39" s="1049"/>
      <c r="E39" s="1049"/>
      <c r="F39" s="1049"/>
      <c r="G39" s="1049"/>
      <c r="H39" s="1049"/>
      <c r="I39" s="1049"/>
      <c r="J39" s="1049"/>
      <c r="K39" s="1049"/>
      <c r="L39" s="1049"/>
      <c r="M39" s="158"/>
      <c r="N39" s="158"/>
      <c r="O39" s="158"/>
      <c r="P39" s="158"/>
      <c r="Q39" s="158"/>
      <c r="R39" s="158"/>
      <c r="S39" s="158"/>
    </row>
  </sheetData>
  <mergeCells count="15">
    <mergeCell ref="A1:M1"/>
    <mergeCell ref="A2:M2"/>
    <mergeCell ref="A3:M3"/>
    <mergeCell ref="A39:L39"/>
    <mergeCell ref="A30:L31"/>
    <mergeCell ref="A33:K33"/>
    <mergeCell ref="A34:K34"/>
    <mergeCell ref="A35:L36"/>
    <mergeCell ref="A37:L38"/>
    <mergeCell ref="A6:L6"/>
    <mergeCell ref="D14:H14"/>
    <mergeCell ref="A15:S15"/>
    <mergeCell ref="P16:R16"/>
    <mergeCell ref="N17:R17"/>
    <mergeCell ref="A29:L29"/>
  </mergeCells>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K68"/>
  <sheetViews>
    <sheetView rightToLeft="1" view="pageBreakPreview" topLeftCell="A19" zoomScaleNormal="100" zoomScaleSheetLayoutView="100" workbookViewId="0">
      <selection activeCell="B34" sqref="B34"/>
    </sheetView>
  </sheetViews>
  <sheetFormatPr defaultColWidth="2.140625" defaultRowHeight="18" x14ac:dyDescent="0.45"/>
  <cols>
    <col min="1" max="1" width="2" style="129" customWidth="1"/>
    <col min="2" max="2" width="33.7109375" style="8" customWidth="1"/>
    <col min="3" max="3" width="2.140625" style="129" customWidth="1"/>
    <col min="4" max="4" width="7.7109375" style="129" customWidth="1"/>
    <col min="5" max="5" width="2.140625" style="129" customWidth="1"/>
    <col min="6" max="6" width="10.7109375" style="357" customWidth="1"/>
    <col min="7" max="7" width="0.7109375" style="357" customWidth="1"/>
    <col min="8" max="8" width="10.7109375" style="357" customWidth="1"/>
    <col min="9" max="9" width="0.7109375" style="357" customWidth="1"/>
    <col min="10" max="10" width="10.7109375" style="357" customWidth="1"/>
    <col min="11" max="11" width="3.42578125" style="357" customWidth="1"/>
    <col min="12" max="241" width="9" style="129" customWidth="1"/>
    <col min="242" max="242" width="2.85546875" style="129" customWidth="1"/>
    <col min="243" max="243" width="21.7109375" style="129" customWidth="1"/>
    <col min="244" max="244" width="2.140625" style="129" customWidth="1"/>
    <col min="245" max="245" width="7.85546875" style="129" customWidth="1"/>
    <col min="246" max="246" width="2.140625" style="129" customWidth="1"/>
    <col min="247" max="247" width="12.7109375" style="129" customWidth="1"/>
    <col min="248" max="248" width="2.140625" style="129" customWidth="1"/>
    <col min="249" max="249" width="12.7109375" style="129" customWidth="1"/>
    <col min="250" max="250" width="2.140625" style="129" customWidth="1"/>
    <col min="251" max="251" width="23.7109375" style="129" customWidth="1"/>
    <col min="252" max="252" width="2.140625" style="129" customWidth="1"/>
    <col min="253" max="253" width="7.140625" style="129" customWidth="1"/>
    <col min="254" max="254" width="2.140625" style="129" customWidth="1"/>
    <col min="255" max="255" width="12.7109375" style="129" customWidth="1"/>
    <col min="256" max="16384" width="2.140625" style="129"/>
  </cols>
  <sheetData>
    <row r="1" spans="1:11" ht="21" x14ac:dyDescent="0.45">
      <c r="A1" s="877" t="str">
        <f>'سر برگ صفحات'!A1</f>
        <v>شرکت صندوق پژوهش و فناوری غیر دولتی ....(سهامی خاص)</v>
      </c>
      <c r="B1" s="877"/>
      <c r="C1" s="877"/>
      <c r="D1" s="877"/>
      <c r="E1" s="877"/>
      <c r="F1" s="877"/>
      <c r="G1" s="877"/>
      <c r="H1" s="877"/>
      <c r="I1" s="877"/>
      <c r="J1" s="877"/>
      <c r="K1" s="877"/>
    </row>
    <row r="2" spans="1:11" ht="21" x14ac:dyDescent="0.45">
      <c r="A2" s="877" t="s">
        <v>4</v>
      </c>
      <c r="B2" s="877"/>
      <c r="C2" s="877"/>
      <c r="D2" s="877"/>
      <c r="E2" s="877"/>
      <c r="F2" s="877"/>
      <c r="G2" s="877"/>
      <c r="H2" s="877"/>
      <c r="I2" s="877"/>
      <c r="J2" s="877"/>
      <c r="K2" s="877"/>
    </row>
    <row r="3" spans="1:11" ht="21" x14ac:dyDescent="0.45">
      <c r="A3" s="877" t="s">
        <v>857</v>
      </c>
      <c r="B3" s="877"/>
      <c r="C3" s="877"/>
      <c r="D3" s="877"/>
      <c r="E3" s="877"/>
      <c r="F3" s="877"/>
      <c r="G3" s="877"/>
      <c r="H3" s="877"/>
      <c r="I3" s="877"/>
      <c r="J3" s="877"/>
      <c r="K3" s="877"/>
    </row>
    <row r="4" spans="1:11" s="8" customFormat="1" ht="15.75" x14ac:dyDescent="0.4">
      <c r="A4" s="9"/>
      <c r="B4" s="9"/>
      <c r="C4" s="9"/>
      <c r="D4" s="9"/>
      <c r="E4" s="9"/>
      <c r="F4" s="481"/>
      <c r="G4" s="478"/>
      <c r="H4" s="477" t="s">
        <v>24</v>
      </c>
      <c r="I4" s="477"/>
      <c r="J4" s="477" t="s">
        <v>24</v>
      </c>
      <c r="K4" s="479"/>
    </row>
    <row r="5" spans="1:11" ht="39" x14ac:dyDescent="0.45">
      <c r="A5" s="12"/>
      <c r="C5" s="210"/>
      <c r="D5" s="206" t="s">
        <v>26</v>
      </c>
      <c r="E5" s="210"/>
      <c r="F5" s="10" t="str">
        <f>'سر برگ صفحات'!A8</f>
        <v>1399/12/30</v>
      </c>
      <c r="G5" s="318"/>
      <c r="H5" s="10" t="str">
        <f>'سر برگ صفحات'!A7</f>
        <v>1398/12/29</v>
      </c>
      <c r="I5" s="358"/>
      <c r="J5" s="10" t="str">
        <f>'سر برگ صفحات'!A9</f>
        <v>1398/01/01</v>
      </c>
    </row>
    <row r="6" spans="1:11" s="8" customFormat="1" ht="15.75" x14ac:dyDescent="0.4">
      <c r="A6" s="9"/>
      <c r="B6" s="667" t="s">
        <v>35</v>
      </c>
      <c r="C6" s="9"/>
      <c r="D6" s="9"/>
      <c r="E6" s="9"/>
      <c r="F6" s="478" t="s">
        <v>27</v>
      </c>
      <c r="G6" s="478"/>
      <c r="H6" s="478" t="s">
        <v>27</v>
      </c>
      <c r="I6" s="478"/>
      <c r="J6" s="478" t="s">
        <v>27</v>
      </c>
      <c r="K6" s="479"/>
    </row>
    <row r="7" spans="1:11" ht="19.5" x14ac:dyDescent="0.5">
      <c r="A7" s="12"/>
      <c r="B7" s="668" t="s">
        <v>38</v>
      </c>
      <c r="C7" s="12"/>
      <c r="D7" s="12"/>
      <c r="E7" s="12"/>
      <c r="F7" s="268"/>
      <c r="G7" s="269"/>
      <c r="H7" s="268"/>
      <c r="I7" s="268"/>
      <c r="J7" s="268"/>
    </row>
    <row r="8" spans="1:11" ht="19.5" x14ac:dyDescent="0.5">
      <c r="A8" s="12"/>
      <c r="B8" s="386" t="s">
        <v>359</v>
      </c>
      <c r="C8" s="12"/>
      <c r="D8" s="319">
        <v>15</v>
      </c>
      <c r="E8" s="12"/>
      <c r="F8" s="268">
        <f>'15'!U21</f>
        <v>0</v>
      </c>
      <c r="G8" s="14"/>
      <c r="H8" s="14">
        <f>'15'!U14</f>
        <v>0</v>
      </c>
      <c r="I8" s="14"/>
      <c r="J8" s="729"/>
    </row>
    <row r="9" spans="1:11" ht="19.5" x14ac:dyDescent="0.5">
      <c r="A9" s="12"/>
      <c r="B9" s="386" t="s">
        <v>360</v>
      </c>
      <c r="C9" s="12"/>
      <c r="D9" s="207">
        <v>16</v>
      </c>
      <c r="E9" s="12"/>
      <c r="F9" s="268">
        <f>'16'!P37</f>
        <v>0</v>
      </c>
      <c r="G9" s="14"/>
      <c r="H9" s="4">
        <f>'16'!P38</f>
        <v>0</v>
      </c>
      <c r="I9" s="4"/>
      <c r="J9" s="730"/>
    </row>
    <row r="10" spans="1:11" ht="19.5" x14ac:dyDescent="0.5">
      <c r="A10" s="12"/>
      <c r="B10" s="386" t="s">
        <v>361</v>
      </c>
      <c r="C10" s="12"/>
      <c r="D10" s="207">
        <v>17</v>
      </c>
      <c r="E10" s="12"/>
      <c r="F10" s="268" t="s">
        <v>410</v>
      </c>
      <c r="G10" s="14"/>
      <c r="H10" s="268" t="s">
        <v>410</v>
      </c>
      <c r="I10" s="4"/>
      <c r="J10" s="730"/>
    </row>
    <row r="11" spans="1:11" ht="19.5" x14ac:dyDescent="0.5">
      <c r="A11" s="12"/>
      <c r="B11" s="482" t="s">
        <v>964</v>
      </c>
      <c r="C11" s="12"/>
      <c r="D11" s="319">
        <v>18</v>
      </c>
      <c r="E11" s="12"/>
      <c r="F11" s="268" t="s">
        <v>410</v>
      </c>
      <c r="G11" s="14"/>
      <c r="H11" s="268" t="s">
        <v>410</v>
      </c>
      <c r="I11" s="4"/>
      <c r="J11" s="730"/>
    </row>
    <row r="12" spans="1:11" ht="19.5" x14ac:dyDescent="0.5">
      <c r="A12" s="12"/>
      <c r="B12" s="482" t="s">
        <v>362</v>
      </c>
      <c r="C12" s="12"/>
      <c r="D12" s="207">
        <v>19</v>
      </c>
      <c r="E12" s="12"/>
      <c r="F12" s="268">
        <f>'20'!K30</f>
        <v>0</v>
      </c>
      <c r="G12" s="14"/>
      <c r="H12" s="268">
        <f>'20'!M30</f>
        <v>0</v>
      </c>
      <c r="I12" s="4"/>
      <c r="J12" s="730"/>
    </row>
    <row r="13" spans="1:11" ht="19.5" x14ac:dyDescent="0.5">
      <c r="A13" s="12"/>
      <c r="B13" s="482" t="s">
        <v>872</v>
      </c>
      <c r="C13" s="12"/>
      <c r="D13" s="319">
        <v>20</v>
      </c>
      <c r="E13" s="12"/>
      <c r="F13" s="268">
        <f>'20-21'!H24</f>
        <v>0</v>
      </c>
      <c r="G13" s="14"/>
      <c r="H13" s="268">
        <f>'20-21'!J24</f>
        <v>0</v>
      </c>
      <c r="I13" s="4"/>
      <c r="J13" s="730"/>
    </row>
    <row r="14" spans="1:11" ht="19.5" x14ac:dyDescent="0.45">
      <c r="A14" s="12"/>
      <c r="B14" s="8" t="s">
        <v>363</v>
      </c>
      <c r="C14" s="12"/>
      <c r="D14" s="207">
        <v>21</v>
      </c>
      <c r="E14" s="12"/>
      <c r="F14" s="13">
        <f>'20-21'!H74</f>
        <v>0</v>
      </c>
      <c r="G14" s="14"/>
      <c r="H14" s="13">
        <f>'20-21'!J74</f>
        <v>0</v>
      </c>
      <c r="I14" s="4"/>
      <c r="J14" s="730"/>
    </row>
    <row r="15" spans="1:11" ht="19.5" x14ac:dyDescent="0.45">
      <c r="A15" s="12"/>
      <c r="B15" s="483" t="s">
        <v>39</v>
      </c>
      <c r="C15" s="12"/>
      <c r="D15" s="12"/>
      <c r="E15" s="12"/>
      <c r="F15" s="15">
        <f>SUM(F8:F14)</f>
        <v>0</v>
      </c>
      <c r="G15" s="209"/>
      <c r="H15" s="15">
        <f>SUM(H8:H14)</f>
        <v>0</v>
      </c>
      <c r="I15" s="209"/>
      <c r="J15" s="15">
        <f>SUM(J8:J14)</f>
        <v>0</v>
      </c>
    </row>
    <row r="16" spans="1:11" ht="19.5" x14ac:dyDescent="0.45">
      <c r="A16" s="12"/>
      <c r="B16" s="820" t="s">
        <v>36</v>
      </c>
      <c r="C16" s="12"/>
      <c r="D16" s="12"/>
      <c r="E16" s="12"/>
      <c r="F16" s="13"/>
      <c r="G16" s="14"/>
      <c r="H16" s="4"/>
      <c r="I16" s="4"/>
      <c r="J16" s="4"/>
    </row>
    <row r="17" spans="1:11" ht="19.5" x14ac:dyDescent="0.45">
      <c r="A17" s="12"/>
      <c r="B17" s="482" t="s">
        <v>947</v>
      </c>
      <c r="C17" s="12"/>
      <c r="D17" s="319">
        <v>20</v>
      </c>
      <c r="E17" s="12"/>
      <c r="F17" s="13">
        <f>'20-21'!H23</f>
        <v>0</v>
      </c>
      <c r="G17" s="14"/>
      <c r="H17" s="4">
        <f>'20-21'!J23</f>
        <v>0</v>
      </c>
      <c r="I17" s="4"/>
      <c r="J17" s="4"/>
    </row>
    <row r="18" spans="1:11" ht="19.5" x14ac:dyDescent="0.45">
      <c r="A18" s="12"/>
      <c r="B18" s="482" t="s">
        <v>364</v>
      </c>
      <c r="C18" s="12"/>
      <c r="D18" s="207">
        <v>22</v>
      </c>
      <c r="E18" s="12"/>
      <c r="F18" s="13">
        <f>'22-23'!J19</f>
        <v>0</v>
      </c>
      <c r="G18" s="14"/>
      <c r="H18" s="13">
        <f>'22-23'!L19</f>
        <v>0</v>
      </c>
      <c r="I18" s="14"/>
      <c r="J18" s="320"/>
    </row>
    <row r="19" spans="1:11" ht="19.5" x14ac:dyDescent="0.45">
      <c r="A19" s="12"/>
      <c r="B19" s="482" t="s">
        <v>365</v>
      </c>
      <c r="C19" s="12"/>
      <c r="D19" s="207">
        <v>23</v>
      </c>
      <c r="E19" s="12"/>
      <c r="F19" s="13">
        <f>'19'!O33</f>
        <v>0</v>
      </c>
      <c r="G19" s="14"/>
      <c r="H19" s="13">
        <f>'19'!Q33</f>
        <v>0</v>
      </c>
      <c r="I19" s="14"/>
      <c r="J19" s="4"/>
    </row>
    <row r="20" spans="1:11" ht="19.5" x14ac:dyDescent="0.45">
      <c r="A20" s="12"/>
      <c r="B20" s="386" t="s">
        <v>366</v>
      </c>
      <c r="C20" s="12"/>
      <c r="D20" s="207">
        <v>24</v>
      </c>
      <c r="E20" s="12"/>
      <c r="F20" s="13">
        <f>'24-25'!J19</f>
        <v>0</v>
      </c>
      <c r="G20" s="14"/>
      <c r="H20" s="13">
        <f>'24-25'!L19</f>
        <v>0</v>
      </c>
      <c r="I20" s="14"/>
      <c r="J20" s="4"/>
    </row>
    <row r="21" spans="1:11" ht="19.5" x14ac:dyDescent="0.45">
      <c r="A21" s="12"/>
      <c r="B21" s="386" t="s">
        <v>367</v>
      </c>
      <c r="C21" s="12"/>
      <c r="D21" s="207">
        <v>25</v>
      </c>
      <c r="E21" s="12"/>
      <c r="F21" s="16">
        <f>'24-25'!H29</f>
        <v>0</v>
      </c>
      <c r="G21" s="14"/>
      <c r="H21" s="16">
        <f>'24-25'!J29</f>
        <v>0</v>
      </c>
      <c r="I21" s="14"/>
      <c r="J21" s="322"/>
    </row>
    <row r="22" spans="1:11" ht="19.5" x14ac:dyDescent="0.45">
      <c r="A22" s="12"/>
      <c r="B22" s="668"/>
      <c r="C22" s="12"/>
      <c r="D22" s="207"/>
      <c r="E22" s="12"/>
      <c r="F22" s="18">
        <f>SUM(F18:F21)</f>
        <v>0</v>
      </c>
      <c r="G22" s="18">
        <f>SUM(G18:G21)</f>
        <v>0</v>
      </c>
      <c r="H22" s="18">
        <f>SUM(H18:H21)</f>
        <v>0</v>
      </c>
      <c r="I22" s="18">
        <f>SUM(I18:I21)</f>
        <v>0</v>
      </c>
      <c r="J22" s="18">
        <f>SUM(J18:J21)</f>
        <v>0</v>
      </c>
    </row>
    <row r="23" spans="1:11" x14ac:dyDescent="0.45">
      <c r="A23" s="12"/>
      <c r="B23" s="480" t="s">
        <v>44</v>
      </c>
      <c r="F23" s="332">
        <f>SUM(F22:F22)</f>
        <v>0</v>
      </c>
      <c r="G23" s="119">
        <f>SUM(G22:G22)</f>
        <v>0</v>
      </c>
      <c r="H23" s="332">
        <f>SUM(H22:H22)</f>
        <v>0</v>
      </c>
      <c r="I23" s="119">
        <f>SUM(I22:I22)</f>
        <v>0</v>
      </c>
      <c r="J23" s="332">
        <f>SUM(J22:J22)</f>
        <v>0</v>
      </c>
    </row>
    <row r="24" spans="1:11" ht="18.75" thickBot="1" x14ac:dyDescent="0.5">
      <c r="A24" s="12"/>
      <c r="B24" s="480" t="s">
        <v>368</v>
      </c>
      <c r="F24" s="270">
        <f>F23+F15</f>
        <v>0</v>
      </c>
      <c r="H24" s="270">
        <f>H23+H15</f>
        <v>0</v>
      </c>
      <c r="J24" s="270">
        <f>J23+J15</f>
        <v>0</v>
      </c>
    </row>
    <row r="25" spans="1:11" ht="20.25" thickTop="1" x14ac:dyDescent="0.45">
      <c r="A25" s="12"/>
      <c r="B25" s="480" t="s">
        <v>889</v>
      </c>
      <c r="D25" s="319" t="s">
        <v>965</v>
      </c>
      <c r="F25" s="116"/>
      <c r="H25" s="116"/>
      <c r="J25" s="116"/>
    </row>
    <row r="26" spans="1:11" ht="19.5" x14ac:dyDescent="0.45">
      <c r="A26" s="12"/>
      <c r="B26" s="480" t="s">
        <v>1068</v>
      </c>
      <c r="D26" s="319" t="s">
        <v>965</v>
      </c>
      <c r="F26" s="116"/>
      <c r="H26" s="116"/>
      <c r="J26" s="116"/>
    </row>
    <row r="27" spans="1:11" ht="19.5" x14ac:dyDescent="0.45">
      <c r="A27" s="12"/>
      <c r="B27" s="480" t="s">
        <v>45</v>
      </c>
      <c r="D27" s="207"/>
      <c r="F27" s="271"/>
      <c r="G27" s="271"/>
      <c r="H27" s="271"/>
      <c r="I27" s="271"/>
      <c r="J27" s="271"/>
    </row>
    <row r="28" spans="1:11" ht="19.5" x14ac:dyDescent="0.45">
      <c r="A28" s="12"/>
      <c r="B28" s="480" t="s">
        <v>354</v>
      </c>
      <c r="D28" s="207"/>
      <c r="F28" s="271"/>
      <c r="G28" s="271"/>
      <c r="H28" s="271"/>
      <c r="I28" s="271"/>
      <c r="J28" s="271"/>
    </row>
    <row r="29" spans="1:11" ht="19.5" x14ac:dyDescent="0.45">
      <c r="A29" s="12"/>
      <c r="B29" s="8" t="s">
        <v>369</v>
      </c>
      <c r="D29" s="207">
        <v>26</v>
      </c>
      <c r="F29" s="271">
        <f>'حقوق مالكانه'!C40</f>
        <v>0</v>
      </c>
      <c r="G29" s="271"/>
      <c r="H29" s="271">
        <f>'حقوق مالكانه'!C24</f>
        <v>0</v>
      </c>
      <c r="I29" s="271"/>
      <c r="J29" s="271"/>
    </row>
    <row r="30" spans="1:11" ht="19.5" x14ac:dyDescent="0.45">
      <c r="A30" s="12"/>
      <c r="B30" s="8" t="s">
        <v>370</v>
      </c>
      <c r="D30" s="207">
        <v>26</v>
      </c>
      <c r="F30" s="271">
        <f>'حقوق مالكانه'!E40</f>
        <v>0</v>
      </c>
      <c r="G30" s="271"/>
      <c r="H30" s="271">
        <f>'حقوق مالكانه'!E24</f>
        <v>0</v>
      </c>
      <c r="I30" s="271"/>
      <c r="J30" s="271"/>
    </row>
    <row r="31" spans="1:11" s="778" customFormat="1" ht="19.5" x14ac:dyDescent="0.5">
      <c r="A31" s="776"/>
      <c r="B31" s="8" t="s">
        <v>874</v>
      </c>
      <c r="D31" s="712">
        <v>26</v>
      </c>
      <c r="F31" s="302"/>
      <c r="G31" s="302"/>
      <c r="H31" s="302"/>
      <c r="I31" s="302"/>
      <c r="J31" s="302"/>
      <c r="K31" s="777"/>
    </row>
    <row r="32" spans="1:11" ht="19.5" x14ac:dyDescent="0.45">
      <c r="A32" s="12"/>
      <c r="B32" s="8" t="s">
        <v>873</v>
      </c>
      <c r="D32" s="712">
        <v>26</v>
      </c>
      <c r="F32" s="271"/>
      <c r="G32" s="271"/>
      <c r="H32" s="271"/>
      <c r="I32" s="271"/>
      <c r="J32" s="271"/>
    </row>
    <row r="33" spans="1:10" ht="19.5" x14ac:dyDescent="0.45">
      <c r="A33" s="12"/>
      <c r="B33" s="8" t="s">
        <v>371</v>
      </c>
      <c r="D33" s="207">
        <v>27</v>
      </c>
      <c r="F33" s="271">
        <f>'حقوق مالكانه'!G40</f>
        <v>0</v>
      </c>
      <c r="G33" s="271"/>
      <c r="H33" s="271">
        <f>'حقوق مالكانه'!G24</f>
        <v>0</v>
      </c>
      <c r="I33" s="271"/>
      <c r="J33" s="271"/>
    </row>
    <row r="34" spans="1:10" ht="19.5" x14ac:dyDescent="0.45">
      <c r="A34" s="12"/>
      <c r="B34" s="8" t="s">
        <v>372</v>
      </c>
      <c r="C34" s="12"/>
      <c r="D34" s="207">
        <v>28</v>
      </c>
      <c r="E34" s="12"/>
      <c r="F34" s="13">
        <f>'26-28'!L39</f>
        <v>0</v>
      </c>
      <c r="G34" s="14"/>
      <c r="H34" s="13">
        <f>'26-28'!N39</f>
        <v>0</v>
      </c>
      <c r="I34" s="14"/>
      <c r="J34" s="320"/>
    </row>
    <row r="35" spans="1:10" ht="19.5" x14ac:dyDescent="0.45">
      <c r="B35" s="8" t="s">
        <v>373</v>
      </c>
      <c r="D35" s="712"/>
      <c r="F35" s="271">
        <f>'حقوق مالكانه'!O40</f>
        <v>0</v>
      </c>
      <c r="G35" s="271"/>
      <c r="H35" s="271">
        <f>'حقوق مالكانه'!O24</f>
        <v>0</v>
      </c>
      <c r="I35" s="271"/>
      <c r="J35" s="271"/>
    </row>
    <row r="36" spans="1:10" ht="19.5" x14ac:dyDescent="0.45">
      <c r="B36" s="669" t="s">
        <v>51</v>
      </c>
      <c r="D36" s="207"/>
      <c r="F36" s="273">
        <f>SUM(F29:F35)</f>
        <v>0</v>
      </c>
      <c r="G36" s="271">
        <f>SUM(G29:G35)</f>
        <v>0</v>
      </c>
      <c r="H36" s="273">
        <f>SUM(H29:H35)</f>
        <v>0</v>
      </c>
      <c r="I36" s="271"/>
      <c r="J36" s="273">
        <f>SUM(J29:J35)</f>
        <v>0</v>
      </c>
    </row>
    <row r="37" spans="1:10" ht="19.5" x14ac:dyDescent="0.45">
      <c r="B37" s="669" t="s">
        <v>52</v>
      </c>
      <c r="D37" s="207"/>
      <c r="F37" s="271"/>
      <c r="G37" s="271"/>
      <c r="H37" s="271"/>
      <c r="I37" s="271"/>
      <c r="J37" s="271"/>
    </row>
    <row r="38" spans="1:10" ht="19.5" x14ac:dyDescent="0.45">
      <c r="B38" s="669" t="s">
        <v>357</v>
      </c>
      <c r="D38" s="207"/>
      <c r="F38" s="271"/>
      <c r="G38" s="271"/>
      <c r="H38" s="271"/>
      <c r="I38" s="271"/>
      <c r="J38" s="271"/>
    </row>
    <row r="39" spans="1:10" ht="19.5" x14ac:dyDescent="0.45">
      <c r="B39" s="8" t="s">
        <v>374</v>
      </c>
      <c r="D39" s="207">
        <v>29</v>
      </c>
      <c r="F39" s="271">
        <f>'29-1'!J29</f>
        <v>0</v>
      </c>
      <c r="G39" s="271"/>
      <c r="H39" s="271">
        <f>'29-1'!L29</f>
        <v>0</v>
      </c>
      <c r="I39" s="271"/>
      <c r="J39" s="271"/>
    </row>
    <row r="40" spans="1:10" ht="19.5" x14ac:dyDescent="0.45">
      <c r="B40" s="8" t="s">
        <v>375</v>
      </c>
      <c r="D40" s="207">
        <v>30</v>
      </c>
      <c r="F40" s="271">
        <f>'30'!H12</f>
        <v>0</v>
      </c>
      <c r="G40" s="271"/>
      <c r="H40" s="271">
        <f>'30'!N12</f>
        <v>0</v>
      </c>
      <c r="I40" s="271"/>
      <c r="J40" s="271"/>
    </row>
    <row r="41" spans="1:10" ht="19.5" x14ac:dyDescent="0.45">
      <c r="B41" s="8" t="s">
        <v>376</v>
      </c>
      <c r="D41" s="288">
        <v>31</v>
      </c>
      <c r="F41" s="272"/>
      <c r="G41" s="271"/>
      <c r="H41" s="272"/>
      <c r="I41" s="271"/>
      <c r="J41" s="272"/>
    </row>
    <row r="42" spans="1:10" x14ac:dyDescent="0.45">
      <c r="B42" s="480" t="s">
        <v>358</v>
      </c>
      <c r="F42" s="273">
        <f>SUM(F39:F41)</f>
        <v>0</v>
      </c>
      <c r="G42" s="271">
        <f>SUM(G39:G41)</f>
        <v>0</v>
      </c>
      <c r="H42" s="273">
        <f>SUM(H39:H41)</f>
        <v>0</v>
      </c>
      <c r="I42" s="271"/>
      <c r="J42" s="273">
        <f>SUM(J39:J41)</f>
        <v>0</v>
      </c>
    </row>
    <row r="43" spans="1:10" x14ac:dyDescent="0.45">
      <c r="B43" s="669" t="s">
        <v>54</v>
      </c>
      <c r="F43" s="271"/>
      <c r="G43" s="271"/>
      <c r="H43" s="271"/>
      <c r="I43" s="271"/>
      <c r="J43" s="271"/>
    </row>
    <row r="44" spans="1:10" ht="19.5" x14ac:dyDescent="0.45">
      <c r="B44" s="8" t="s">
        <v>871</v>
      </c>
      <c r="D44" s="319">
        <v>32</v>
      </c>
      <c r="F44" s="271">
        <f>'32'!J12</f>
        <v>0</v>
      </c>
      <c r="G44" s="271"/>
      <c r="H44" s="271">
        <f>'32'!L12</f>
        <v>0</v>
      </c>
      <c r="I44" s="271"/>
      <c r="J44" s="271"/>
    </row>
    <row r="45" spans="1:10" ht="19.5" x14ac:dyDescent="0.45">
      <c r="B45" s="8" t="s">
        <v>377</v>
      </c>
      <c r="D45" s="288">
        <v>29</v>
      </c>
      <c r="F45" s="271">
        <f>'29'!J34</f>
        <v>0</v>
      </c>
      <c r="G45" s="271"/>
      <c r="H45" s="271">
        <f>'29'!L34</f>
        <v>0</v>
      </c>
      <c r="I45" s="271"/>
      <c r="J45" s="271"/>
    </row>
    <row r="46" spans="1:10" ht="19.5" x14ac:dyDescent="0.45">
      <c r="B46" s="8" t="s">
        <v>378</v>
      </c>
      <c r="D46" s="288">
        <v>33</v>
      </c>
      <c r="F46" s="271">
        <f>'33'!Q17</f>
        <v>0</v>
      </c>
      <c r="G46" s="271"/>
      <c r="H46" s="271">
        <f>'33'!S17</f>
        <v>0</v>
      </c>
      <c r="I46" s="271"/>
      <c r="J46" s="271"/>
    </row>
    <row r="47" spans="1:10" ht="19.5" x14ac:dyDescent="0.45">
      <c r="B47" s="8" t="s">
        <v>379</v>
      </c>
      <c r="D47" s="288">
        <v>34</v>
      </c>
      <c r="F47" s="271">
        <f>'34-36'!L14</f>
        <v>0</v>
      </c>
      <c r="G47" s="271"/>
      <c r="H47" s="271">
        <f>'34-36'!R14</f>
        <v>0</v>
      </c>
      <c r="I47" s="271"/>
      <c r="J47" s="271"/>
    </row>
    <row r="48" spans="1:10" ht="19.5" x14ac:dyDescent="0.45">
      <c r="B48" s="8" t="s">
        <v>875</v>
      </c>
      <c r="D48" s="288">
        <v>30</v>
      </c>
      <c r="F48" s="271">
        <f>'30'!F12</f>
        <v>0</v>
      </c>
      <c r="G48" s="271"/>
      <c r="H48" s="271">
        <f>'30'!L12</f>
        <v>0</v>
      </c>
      <c r="I48" s="271"/>
      <c r="J48" s="271"/>
    </row>
    <row r="49" spans="1:11" ht="19.5" x14ac:dyDescent="0.45">
      <c r="B49" s="8" t="s">
        <v>380</v>
      </c>
      <c r="D49" s="288">
        <v>35</v>
      </c>
      <c r="F49" s="271">
        <f>'34-36'!P25</f>
        <v>0</v>
      </c>
      <c r="G49" s="271"/>
      <c r="H49" s="271">
        <f>'34-36'!R25</f>
        <v>0</v>
      </c>
      <c r="I49" s="271"/>
      <c r="J49" s="271"/>
    </row>
    <row r="50" spans="1:11" ht="19.5" x14ac:dyDescent="0.45">
      <c r="B50" s="8" t="s">
        <v>381</v>
      </c>
      <c r="D50" s="288">
        <v>36</v>
      </c>
      <c r="F50" s="272">
        <f>'34-36'!J37</f>
        <v>0</v>
      </c>
      <c r="G50" s="271"/>
      <c r="H50" s="272">
        <f>'34-36'!L37</f>
        <v>0</v>
      </c>
      <c r="I50" s="271"/>
      <c r="J50" s="274"/>
    </row>
    <row r="51" spans="1:11" x14ac:dyDescent="0.45">
      <c r="F51" s="271">
        <f>SUM(F45:F50)</f>
        <v>0</v>
      </c>
      <c r="G51" s="271">
        <f>SUM(G45:G50)</f>
        <v>0</v>
      </c>
      <c r="H51" s="271">
        <f>SUM(H45:H50)</f>
        <v>0</v>
      </c>
      <c r="I51" s="271"/>
      <c r="J51" s="271">
        <f>SUM(J45:J50)</f>
        <v>0</v>
      </c>
    </row>
    <row r="52" spans="1:11" x14ac:dyDescent="0.45">
      <c r="B52" s="480" t="s">
        <v>355</v>
      </c>
      <c r="F52" s="272">
        <f>SUM(F51:F51)</f>
        <v>0</v>
      </c>
      <c r="G52" s="271">
        <f>SUM(G51:G51)</f>
        <v>0</v>
      </c>
      <c r="H52" s="272">
        <f>SUM(H51:H51)</f>
        <v>0</v>
      </c>
      <c r="I52" s="271"/>
      <c r="J52" s="272">
        <f>SUM(J51:J51)</f>
        <v>0</v>
      </c>
    </row>
    <row r="53" spans="1:11" x14ac:dyDescent="0.45">
      <c r="B53" s="480" t="s">
        <v>356</v>
      </c>
      <c r="F53" s="272">
        <f>F52+F42</f>
        <v>0</v>
      </c>
      <c r="G53" s="271">
        <f>G52+G42</f>
        <v>0</v>
      </c>
      <c r="H53" s="272">
        <f>H52+H42</f>
        <v>0</v>
      </c>
      <c r="I53" s="271"/>
      <c r="J53" s="272">
        <f>J52+J42</f>
        <v>0</v>
      </c>
    </row>
    <row r="54" spans="1:11" ht="18.75" thickBot="1" x14ac:dyDescent="0.5">
      <c r="A54" s="284" t="s">
        <v>620</v>
      </c>
      <c r="B54" s="480" t="s">
        <v>57</v>
      </c>
      <c r="F54" s="275">
        <f>F53+F42+F36</f>
        <v>0</v>
      </c>
      <c r="H54" s="275">
        <f>H53+H42+H36</f>
        <v>0</v>
      </c>
      <c r="J54" s="275">
        <f>J53+J42+J36</f>
        <v>0</v>
      </c>
    </row>
    <row r="55" spans="1:11" ht="18.75" thickTop="1" x14ac:dyDescent="0.45">
      <c r="A55" s="284"/>
      <c r="B55" s="480"/>
      <c r="F55" s="397"/>
      <c r="H55" s="397"/>
      <c r="J55" s="397"/>
    </row>
    <row r="56" spans="1:11" ht="19.5" x14ac:dyDescent="0.45">
      <c r="A56" s="284"/>
      <c r="B56" s="480" t="s">
        <v>889</v>
      </c>
      <c r="D56" s="319" t="s">
        <v>965</v>
      </c>
      <c r="F56" s="397"/>
      <c r="H56" s="397"/>
      <c r="J56" s="397"/>
    </row>
    <row r="57" spans="1:11" ht="19.5" x14ac:dyDescent="0.45">
      <c r="B57" s="480" t="s">
        <v>1068</v>
      </c>
      <c r="D57" s="319" t="s">
        <v>965</v>
      </c>
    </row>
    <row r="59" spans="1:11" ht="19.5" x14ac:dyDescent="0.5">
      <c r="A59" s="881" t="s">
        <v>41</v>
      </c>
      <c r="B59" s="881"/>
      <c r="C59" s="881"/>
      <c r="D59" s="881"/>
      <c r="E59" s="881"/>
      <c r="F59" s="881"/>
      <c r="G59" s="881"/>
      <c r="H59" s="881"/>
      <c r="I59" s="881"/>
      <c r="J59" s="881"/>
      <c r="K59" s="881"/>
    </row>
    <row r="62" spans="1:11" x14ac:dyDescent="0.45">
      <c r="A62" s="882">
        <v>5</v>
      </c>
      <c r="B62" s="882"/>
      <c r="C62" s="882"/>
      <c r="D62" s="882"/>
      <c r="E62" s="882"/>
      <c r="F62" s="882"/>
      <c r="G62" s="882"/>
      <c r="H62" s="882"/>
      <c r="I62" s="882"/>
      <c r="J62" s="882"/>
      <c r="K62" s="882"/>
    </row>
    <row r="66" spans="1:11" ht="19.5" customHeight="1" x14ac:dyDescent="0.45">
      <c r="A66" s="880" t="s">
        <v>781</v>
      </c>
      <c r="B66" s="880"/>
      <c r="C66" s="880"/>
      <c r="D66" s="880"/>
      <c r="E66" s="880"/>
      <c r="F66" s="880"/>
      <c r="G66" s="880"/>
      <c r="H66" s="880"/>
      <c r="I66" s="880"/>
      <c r="J66" s="880"/>
      <c r="K66" s="880"/>
    </row>
    <row r="67" spans="1:11" ht="18" customHeight="1" x14ac:dyDescent="0.45">
      <c r="A67" s="880"/>
      <c r="B67" s="880"/>
      <c r="C67" s="880"/>
      <c r="D67" s="880"/>
      <c r="E67" s="880"/>
      <c r="F67" s="880"/>
      <c r="G67" s="880"/>
      <c r="H67" s="880"/>
      <c r="I67" s="880"/>
      <c r="J67" s="880"/>
      <c r="K67" s="880"/>
    </row>
    <row r="68" spans="1:11" ht="19.5" customHeight="1" x14ac:dyDescent="0.45">
      <c r="A68" s="880"/>
      <c r="B68" s="880"/>
      <c r="C68" s="880"/>
      <c r="D68" s="880"/>
      <c r="E68" s="880"/>
      <c r="F68" s="880"/>
      <c r="G68" s="880"/>
      <c r="H68" s="880"/>
      <c r="I68" s="880"/>
      <c r="J68" s="880"/>
      <c r="K68" s="880"/>
    </row>
  </sheetData>
  <mergeCells count="6">
    <mergeCell ref="A66:K68"/>
    <mergeCell ref="A59:K59"/>
    <mergeCell ref="A62:K62"/>
    <mergeCell ref="A1:K1"/>
    <mergeCell ref="A2:K2"/>
    <mergeCell ref="A3:K3"/>
  </mergeCells>
  <conditionalFormatting sqref="F29:J29 F15 H15 F16:I17 H8:I9 I10:I13 F14:I14 F34:J34 J8:J17 G8:G13 F18:J22">
    <cfRule type="cellIs" dxfId="6" priority="5" stopIfTrue="1" operator="lessThan">
      <formula>0</formula>
    </cfRule>
  </conditionalFormatting>
  <printOptions horizontalCentered="1"/>
  <pageMargins left="0.39370078740157499" right="0.78740157480314998" top="0.39370078740157499" bottom="0.39370078740157499" header="0.31496062992126" footer="0.31496062992126"/>
  <pageSetup scale="59"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S43"/>
  <sheetViews>
    <sheetView rightToLeft="1" zoomScaleNormal="100" zoomScaleSheetLayoutView="90" workbookViewId="0">
      <selection activeCell="W16" sqref="W16"/>
    </sheetView>
  </sheetViews>
  <sheetFormatPr defaultColWidth="9" defaultRowHeight="18" x14ac:dyDescent="0.25"/>
  <cols>
    <col min="1" max="1" width="7.28515625" style="141" customWidth="1"/>
    <col min="2" max="2" width="7.7109375" style="141" customWidth="1"/>
    <col min="3" max="3" width="1.140625" style="141" customWidth="1"/>
    <col min="4" max="4" width="38.28515625" style="141" bestFit="1" customWidth="1"/>
    <col min="5" max="5" width="1.140625" style="141" customWidth="1"/>
    <col min="6" max="6" width="7.85546875" style="141" customWidth="1"/>
    <col min="7" max="7" width="1.140625" style="141" customWidth="1"/>
    <col min="8" max="8" width="14.7109375" style="141" customWidth="1"/>
    <col min="9" max="9" width="1.140625" style="141" customWidth="1"/>
    <col min="10" max="10" width="8.140625" style="141" customWidth="1"/>
    <col min="11" max="11" width="1.140625" style="141" customWidth="1"/>
    <col min="12" max="12" width="7.7109375" style="141" customWidth="1"/>
    <col min="13" max="13" width="1.140625" style="141" customWidth="1"/>
    <col min="14" max="14" width="8.140625" style="141" customWidth="1"/>
    <col min="15" max="15" width="1.140625" style="141" customWidth="1"/>
    <col min="16" max="16" width="7.7109375" style="141" customWidth="1"/>
    <col min="17" max="17" width="1.140625" style="141" customWidth="1"/>
    <col min="18" max="18" width="7.7109375" style="141" customWidth="1"/>
    <col min="19" max="19" width="9.140625" style="141" customWidth="1"/>
    <col min="20" max="16384" width="9" style="141"/>
  </cols>
  <sheetData>
    <row r="1" spans="1:19" ht="21" x14ac:dyDescent="0.25">
      <c r="A1" s="1083" t="str">
        <f>'سر برگ صفحات'!A1</f>
        <v>شرکت صندوق پژوهش و فناوری غیر دولتی ....(سهامی خاص)</v>
      </c>
      <c r="B1" s="1083"/>
      <c r="C1" s="1083"/>
      <c r="D1" s="1083"/>
      <c r="E1" s="1083"/>
      <c r="F1" s="1083"/>
      <c r="G1" s="1083"/>
      <c r="H1" s="1083"/>
      <c r="I1" s="1083"/>
      <c r="J1" s="1083"/>
      <c r="K1" s="1083"/>
      <c r="L1" s="1083"/>
      <c r="M1" s="1083"/>
    </row>
    <row r="2" spans="1:19" ht="21" x14ac:dyDescent="0.25">
      <c r="A2" s="1083" t="str">
        <f>'سر برگ صفحات'!A14</f>
        <v>يادداشتهاي توضيحي صورت هاي مالي</v>
      </c>
      <c r="B2" s="1083"/>
      <c r="C2" s="1083"/>
      <c r="D2" s="1083"/>
      <c r="E2" s="1083"/>
      <c r="F2" s="1083"/>
      <c r="G2" s="1083"/>
      <c r="H2" s="1083"/>
      <c r="I2" s="1083"/>
      <c r="J2" s="1083"/>
      <c r="K2" s="1083"/>
      <c r="L2" s="1083"/>
      <c r="M2" s="1083"/>
    </row>
    <row r="3" spans="1:19" ht="21" x14ac:dyDescent="0.25">
      <c r="A3" s="1083" t="str">
        <f>'سر برگ صفحات'!A3</f>
        <v>سال مالي منتهی به .. اسفند …</v>
      </c>
      <c r="B3" s="1083"/>
      <c r="C3" s="1083"/>
      <c r="D3" s="1083"/>
      <c r="E3" s="1083"/>
      <c r="F3" s="1083"/>
      <c r="G3" s="1083"/>
      <c r="H3" s="1083"/>
      <c r="I3" s="1083"/>
      <c r="J3" s="1083"/>
      <c r="K3" s="1083"/>
      <c r="L3" s="1083"/>
      <c r="M3" s="1083"/>
    </row>
    <row r="6" spans="1:19" x14ac:dyDescent="0.25">
      <c r="O6" s="145"/>
      <c r="P6" s="145"/>
      <c r="Q6" s="145"/>
      <c r="R6" s="145"/>
    </row>
    <row r="7" spans="1:19" x14ac:dyDescent="0.25">
      <c r="O7" s="145"/>
      <c r="P7" s="145"/>
      <c r="Q7" s="145"/>
      <c r="R7" s="145"/>
    </row>
    <row r="8" spans="1:19" s="132" customFormat="1" ht="25.5" customHeight="1" x14ac:dyDescent="0.45">
      <c r="A8" s="1063" t="s">
        <v>1117</v>
      </c>
      <c r="B8" s="1063"/>
      <c r="C8" s="1063"/>
      <c r="D8" s="1063"/>
      <c r="E8" s="1063"/>
      <c r="F8" s="1063"/>
      <c r="G8" s="1063"/>
      <c r="H8" s="1063"/>
      <c r="I8" s="1063"/>
      <c r="J8" s="1063"/>
      <c r="K8" s="1063"/>
    </row>
    <row r="9" spans="1:19" ht="30" customHeight="1" x14ac:dyDescent="0.25">
      <c r="A9" s="1102" t="s">
        <v>1118</v>
      </c>
      <c r="B9" s="1102"/>
      <c r="C9" s="1102"/>
      <c r="D9" s="1102"/>
      <c r="E9" s="1102"/>
      <c r="F9" s="1102"/>
      <c r="G9" s="1102"/>
      <c r="H9" s="1102"/>
      <c r="I9" s="1102"/>
      <c r="J9" s="1102"/>
      <c r="K9" s="1102"/>
      <c r="L9" s="1102"/>
      <c r="M9" s="194"/>
      <c r="N9" s="194"/>
      <c r="O9" s="194"/>
      <c r="P9" s="194"/>
      <c r="Q9" s="194"/>
    </row>
    <row r="10" spans="1:19" x14ac:dyDescent="0.25">
      <c r="A10" s="1066" t="s">
        <v>1119</v>
      </c>
      <c r="B10" s="1066"/>
      <c r="C10" s="1066"/>
      <c r="D10" s="1066"/>
      <c r="E10" s="1066"/>
      <c r="F10" s="1066"/>
      <c r="G10" s="1066"/>
      <c r="H10" s="1066"/>
      <c r="I10" s="1066"/>
      <c r="J10" s="1066"/>
      <c r="K10" s="1066"/>
      <c r="L10" s="1066"/>
      <c r="M10" s="194"/>
      <c r="N10" s="194"/>
      <c r="O10" s="194"/>
      <c r="P10" s="194"/>
      <c r="Q10" s="194"/>
    </row>
    <row r="11" spans="1:19" x14ac:dyDescent="0.25">
      <c r="A11" s="1066"/>
      <c r="B11" s="1066"/>
      <c r="C11" s="1066"/>
      <c r="D11" s="1066"/>
      <c r="E11" s="1066"/>
      <c r="F11" s="1066"/>
      <c r="G11" s="1066"/>
      <c r="H11" s="1066"/>
      <c r="I11" s="1066"/>
      <c r="J11" s="1066"/>
      <c r="K11" s="1066"/>
      <c r="L11" s="1066"/>
      <c r="M11" s="194"/>
      <c r="N11" s="194"/>
      <c r="O11" s="194"/>
      <c r="P11" s="194"/>
      <c r="Q11" s="194"/>
    </row>
    <row r="12" spans="1:19" x14ac:dyDescent="0.25">
      <c r="A12" s="1066"/>
      <c r="B12" s="1066"/>
      <c r="C12" s="1066"/>
      <c r="D12" s="1066"/>
      <c r="E12" s="1066"/>
      <c r="F12" s="1066"/>
      <c r="G12" s="1066"/>
      <c r="H12" s="1066"/>
      <c r="I12" s="1066"/>
      <c r="J12" s="1066"/>
      <c r="K12" s="1066"/>
      <c r="L12" s="1066"/>
      <c r="M12" s="194"/>
      <c r="N12" s="194"/>
      <c r="O12" s="194"/>
      <c r="P12" s="194"/>
      <c r="Q12" s="194"/>
    </row>
    <row r="13" spans="1:19" x14ac:dyDescent="0.25">
      <c r="A13" s="1066"/>
      <c r="B13" s="1066"/>
      <c r="C13" s="1066"/>
      <c r="D13" s="1066"/>
      <c r="E13" s="1066"/>
      <c r="F13" s="1066"/>
      <c r="G13" s="1066"/>
      <c r="H13" s="1066"/>
      <c r="I13" s="1066"/>
      <c r="J13" s="1066"/>
      <c r="K13" s="1066"/>
      <c r="L13" s="1066"/>
      <c r="M13" s="194"/>
      <c r="N13" s="194"/>
      <c r="O13" s="194"/>
      <c r="P13" s="194"/>
      <c r="Q13" s="194"/>
    </row>
    <row r="14" spans="1:19" ht="24" customHeight="1" x14ac:dyDescent="0.25">
      <c r="A14" s="1102" t="s">
        <v>1120</v>
      </c>
      <c r="B14" s="1102"/>
      <c r="C14" s="1102"/>
      <c r="D14" s="1102"/>
      <c r="E14" s="1102"/>
      <c r="F14" s="1102"/>
      <c r="G14" s="1102"/>
      <c r="H14" s="1102"/>
      <c r="I14" s="1102"/>
      <c r="J14" s="1102"/>
      <c r="K14" s="1102"/>
      <c r="L14" s="1102"/>
      <c r="M14" s="194"/>
      <c r="N14" s="194"/>
      <c r="O14" s="194"/>
      <c r="P14" s="194"/>
      <c r="Q14" s="194"/>
    </row>
    <row r="15" spans="1:19" x14ac:dyDescent="0.25">
      <c r="A15" s="135"/>
      <c r="B15" s="135"/>
      <c r="C15" s="135"/>
      <c r="D15" s="135"/>
      <c r="E15" s="135"/>
      <c r="F15" s="135"/>
      <c r="G15" s="135"/>
      <c r="H15" s="135"/>
      <c r="I15" s="156"/>
      <c r="J15" s="135"/>
      <c r="K15" s="156"/>
      <c r="L15" s="156"/>
      <c r="M15" s="145"/>
      <c r="N15" s="145"/>
      <c r="O15" s="145"/>
      <c r="P15" s="145"/>
      <c r="Q15" s="145"/>
      <c r="R15" s="145"/>
      <c r="S15" s="144"/>
    </row>
    <row r="16" spans="1:19" ht="18" customHeight="1" x14ac:dyDescent="0.25">
      <c r="A16" s="143"/>
      <c r="B16" s="143"/>
      <c r="C16" s="143"/>
      <c r="D16" s="143"/>
      <c r="E16" s="143"/>
      <c r="F16" s="143"/>
      <c r="G16" s="143"/>
      <c r="H16" s="143"/>
      <c r="I16" s="143"/>
      <c r="J16" s="143"/>
      <c r="K16" s="143"/>
      <c r="L16" s="143"/>
      <c r="M16" s="143"/>
      <c r="N16" s="143"/>
      <c r="O16" s="143"/>
      <c r="P16" s="143"/>
      <c r="Q16" s="143"/>
      <c r="R16" s="143"/>
      <c r="S16" s="143"/>
    </row>
    <row r="17" spans="1:19" ht="18" customHeight="1" x14ac:dyDescent="0.25">
      <c r="A17" s="143"/>
      <c r="B17" s="143"/>
      <c r="C17" s="143"/>
      <c r="D17" s="143"/>
      <c r="E17" s="143"/>
      <c r="F17" s="143"/>
      <c r="G17" s="143"/>
      <c r="H17" s="143"/>
      <c r="I17" s="143"/>
      <c r="J17" s="143"/>
      <c r="K17" s="143"/>
      <c r="L17" s="143"/>
      <c r="M17" s="143"/>
      <c r="N17" s="143"/>
      <c r="O17" s="143"/>
      <c r="P17" s="143"/>
      <c r="Q17" s="143"/>
      <c r="R17" s="143"/>
      <c r="S17" s="143"/>
    </row>
    <row r="18" spans="1:19" ht="18" customHeight="1" x14ac:dyDescent="0.25">
      <c r="A18" s="143"/>
      <c r="B18" s="143"/>
      <c r="C18" s="143"/>
      <c r="D18" s="143"/>
      <c r="E18" s="143"/>
      <c r="F18" s="143"/>
      <c r="G18" s="143"/>
      <c r="H18" s="143"/>
      <c r="I18" s="143"/>
      <c r="J18" s="143"/>
      <c r="K18" s="143"/>
      <c r="L18" s="143"/>
      <c r="M18" s="143"/>
      <c r="N18" s="143"/>
      <c r="O18" s="143"/>
      <c r="P18" s="143"/>
      <c r="Q18" s="143"/>
      <c r="R18" s="143"/>
      <c r="S18" s="143"/>
    </row>
    <row r="19" spans="1:19" ht="18" customHeight="1" x14ac:dyDescent="0.25">
      <c r="A19" s="143"/>
      <c r="B19" s="143"/>
      <c r="C19" s="143"/>
      <c r="D19" s="143"/>
      <c r="E19" s="143"/>
      <c r="F19" s="143"/>
      <c r="G19" s="143"/>
      <c r="H19" s="143"/>
      <c r="I19" s="143"/>
      <c r="J19" s="143"/>
      <c r="K19" s="143"/>
      <c r="L19" s="143"/>
      <c r="M19" s="143"/>
      <c r="N19" s="143"/>
      <c r="O19" s="143"/>
      <c r="P19" s="143"/>
      <c r="Q19" s="143"/>
      <c r="R19" s="143"/>
      <c r="S19" s="143"/>
    </row>
    <row r="20" spans="1:19" ht="18" customHeight="1" x14ac:dyDescent="0.25">
      <c r="A20" s="143"/>
      <c r="B20" s="143"/>
      <c r="C20" s="143"/>
      <c r="D20" s="143"/>
      <c r="E20" s="143"/>
      <c r="F20" s="143"/>
      <c r="G20" s="143"/>
      <c r="H20" s="143"/>
      <c r="I20" s="143"/>
      <c r="J20" s="143"/>
      <c r="K20" s="143"/>
      <c r="L20" s="143"/>
      <c r="M20" s="143"/>
      <c r="N20" s="143"/>
      <c r="O20" s="143"/>
      <c r="P20" s="143"/>
      <c r="Q20" s="143"/>
      <c r="R20" s="143"/>
      <c r="S20" s="143"/>
    </row>
    <row r="21" spans="1:19" ht="18" customHeight="1" x14ac:dyDescent="0.25">
      <c r="A21" s="143"/>
      <c r="B21" s="143"/>
      <c r="C21" s="143"/>
      <c r="D21" s="143"/>
      <c r="E21" s="143"/>
      <c r="F21" s="143"/>
      <c r="G21" s="143"/>
      <c r="H21" s="143"/>
      <c r="I21" s="143"/>
      <c r="J21" s="143"/>
      <c r="K21" s="143"/>
      <c r="L21" s="143"/>
      <c r="M21" s="143"/>
      <c r="N21" s="143"/>
      <c r="O21" s="143"/>
      <c r="P21" s="143"/>
      <c r="Q21" s="143"/>
      <c r="R21" s="143"/>
      <c r="S21" s="143"/>
    </row>
    <row r="22" spans="1:19" ht="18" customHeight="1" x14ac:dyDescent="0.25">
      <c r="A22" s="143"/>
      <c r="B22" s="143"/>
      <c r="C22" s="143"/>
      <c r="D22" s="143"/>
      <c r="E22" s="143"/>
      <c r="F22" s="143"/>
      <c r="G22" s="143"/>
      <c r="H22" s="143"/>
      <c r="I22" s="143"/>
      <c r="J22" s="143"/>
      <c r="K22" s="143"/>
      <c r="L22" s="143"/>
      <c r="M22" s="143"/>
      <c r="N22" s="143"/>
      <c r="O22" s="143"/>
      <c r="P22" s="143"/>
      <c r="Q22" s="143"/>
      <c r="R22" s="143"/>
      <c r="S22" s="143"/>
    </row>
    <row r="23" spans="1:19" ht="18" customHeight="1" x14ac:dyDescent="0.25">
      <c r="A23" s="143"/>
      <c r="B23" s="143"/>
      <c r="C23" s="143"/>
      <c r="D23" s="143"/>
      <c r="E23" s="143"/>
      <c r="F23" s="143"/>
      <c r="G23" s="143"/>
      <c r="H23" s="143"/>
      <c r="I23" s="143"/>
      <c r="J23" s="143"/>
      <c r="K23" s="143"/>
      <c r="L23" s="143"/>
      <c r="M23" s="143"/>
      <c r="N23" s="143"/>
      <c r="O23" s="143"/>
      <c r="P23" s="143"/>
      <c r="Q23" s="143"/>
      <c r="R23" s="143"/>
      <c r="S23" s="143"/>
    </row>
    <row r="24" spans="1:19" ht="18" customHeight="1" x14ac:dyDescent="0.25">
      <c r="A24" s="143"/>
      <c r="B24" s="143"/>
      <c r="C24" s="143"/>
      <c r="D24" s="143"/>
      <c r="E24" s="143"/>
      <c r="F24" s="143"/>
      <c r="G24" s="143"/>
      <c r="H24" s="143"/>
      <c r="I24" s="143"/>
      <c r="J24" s="143"/>
      <c r="K24" s="143"/>
      <c r="L24" s="143"/>
      <c r="M24" s="143"/>
      <c r="N24" s="143"/>
      <c r="O24" s="143"/>
      <c r="P24" s="143"/>
      <c r="Q24" s="143"/>
      <c r="R24" s="143"/>
      <c r="S24" s="143"/>
    </row>
    <row r="25" spans="1:19" ht="18" customHeight="1" x14ac:dyDescent="0.25">
      <c r="A25" s="143"/>
      <c r="B25" s="143"/>
      <c r="C25" s="143"/>
      <c r="D25" s="143"/>
      <c r="E25" s="143"/>
      <c r="F25" s="143"/>
      <c r="G25" s="143"/>
      <c r="H25" s="143"/>
      <c r="I25" s="143"/>
      <c r="J25" s="143"/>
      <c r="K25" s="143"/>
      <c r="L25" s="143"/>
      <c r="M25" s="143"/>
      <c r="N25" s="143"/>
      <c r="O25" s="143"/>
      <c r="P25" s="143"/>
      <c r="Q25" s="143"/>
      <c r="R25" s="143"/>
      <c r="S25" s="143"/>
    </row>
    <row r="26" spans="1:19" ht="18" customHeight="1" x14ac:dyDescent="0.25">
      <c r="A26" s="143"/>
      <c r="B26" s="143"/>
      <c r="C26" s="143"/>
      <c r="D26" s="143"/>
      <c r="E26" s="143"/>
      <c r="F26" s="143"/>
      <c r="G26" s="143"/>
      <c r="H26" s="143"/>
      <c r="I26" s="143"/>
      <c r="J26" s="143"/>
      <c r="K26" s="143"/>
      <c r="L26" s="143"/>
      <c r="M26" s="143"/>
      <c r="N26" s="143"/>
      <c r="O26" s="143"/>
      <c r="P26" s="143"/>
      <c r="Q26" s="143"/>
      <c r="R26" s="143"/>
      <c r="S26" s="143"/>
    </row>
    <row r="27" spans="1:19" ht="18" customHeight="1" x14ac:dyDescent="0.25">
      <c r="A27" s="143"/>
      <c r="B27" s="143"/>
      <c r="C27" s="143"/>
      <c r="D27" s="143"/>
      <c r="E27" s="143"/>
      <c r="F27" s="143"/>
      <c r="G27" s="143"/>
      <c r="H27" s="143"/>
      <c r="I27" s="143"/>
      <c r="J27" s="143"/>
      <c r="K27" s="143"/>
      <c r="L27" s="143"/>
      <c r="M27" s="143"/>
      <c r="N27" s="143"/>
      <c r="O27" s="143"/>
      <c r="P27" s="143"/>
      <c r="Q27" s="143"/>
      <c r="R27" s="143"/>
      <c r="S27" s="143"/>
    </row>
    <row r="28" spans="1:19" ht="18" customHeight="1" x14ac:dyDescent="0.25">
      <c r="A28" s="143"/>
      <c r="B28" s="143"/>
      <c r="C28" s="143"/>
      <c r="D28" s="143"/>
      <c r="E28" s="143"/>
      <c r="F28" s="143"/>
      <c r="G28" s="143"/>
      <c r="H28" s="143"/>
      <c r="I28" s="143"/>
      <c r="J28" s="143"/>
      <c r="K28" s="143"/>
      <c r="L28" s="143"/>
      <c r="M28" s="143"/>
      <c r="N28" s="143"/>
      <c r="O28" s="143"/>
      <c r="P28" s="143"/>
      <c r="Q28" s="143"/>
      <c r="R28" s="143"/>
      <c r="S28" s="143"/>
    </row>
    <row r="29" spans="1:19" ht="18" customHeight="1" x14ac:dyDescent="0.25">
      <c r="A29" s="143"/>
      <c r="B29" s="143"/>
      <c r="C29" s="143"/>
      <c r="D29" s="143"/>
      <c r="E29" s="143"/>
      <c r="F29" s="143"/>
      <c r="G29" s="143"/>
      <c r="H29" s="143"/>
      <c r="I29" s="143"/>
      <c r="J29" s="143"/>
      <c r="K29" s="143"/>
      <c r="L29" s="143"/>
      <c r="M29" s="143"/>
      <c r="N29" s="143"/>
      <c r="O29" s="143"/>
      <c r="P29" s="143"/>
      <c r="Q29" s="143"/>
      <c r="R29" s="143"/>
      <c r="S29" s="143"/>
    </row>
    <row r="30" spans="1:19" ht="18" customHeight="1" x14ac:dyDescent="0.25">
      <c r="A30" s="143"/>
      <c r="B30" s="143"/>
      <c r="C30" s="143"/>
      <c r="D30" s="143"/>
      <c r="E30" s="143"/>
      <c r="F30" s="143"/>
      <c r="G30" s="143"/>
      <c r="H30" s="143"/>
      <c r="I30" s="143"/>
      <c r="J30" s="143"/>
      <c r="K30" s="143"/>
      <c r="L30" s="143"/>
      <c r="M30" s="143"/>
      <c r="N30" s="143"/>
      <c r="O30" s="143"/>
      <c r="P30" s="143"/>
      <c r="Q30" s="143"/>
      <c r="R30" s="143"/>
      <c r="S30" s="143"/>
    </row>
    <row r="31" spans="1:19" ht="18" customHeight="1" x14ac:dyDescent="0.25">
      <c r="A31" s="143"/>
      <c r="B31" s="143"/>
      <c r="C31" s="143"/>
      <c r="D31" s="143"/>
      <c r="E31" s="143"/>
      <c r="F31" s="143"/>
      <c r="G31" s="143"/>
      <c r="H31" s="143"/>
      <c r="I31" s="143"/>
      <c r="J31" s="143"/>
      <c r="K31" s="143"/>
      <c r="L31" s="143"/>
      <c r="M31" s="143"/>
      <c r="N31" s="143"/>
      <c r="O31" s="143"/>
      <c r="P31" s="143"/>
      <c r="Q31" s="143"/>
      <c r="R31" s="143"/>
      <c r="S31" s="143"/>
    </row>
    <row r="32" spans="1:19" ht="18" customHeight="1" x14ac:dyDescent="0.25">
      <c r="A32" s="143"/>
      <c r="B32" s="143"/>
      <c r="C32" s="143"/>
      <c r="D32" s="143"/>
      <c r="E32" s="143"/>
      <c r="F32" s="143"/>
      <c r="G32" s="143"/>
      <c r="H32" s="143"/>
      <c r="I32" s="143"/>
      <c r="J32" s="143"/>
      <c r="K32" s="143"/>
      <c r="L32" s="143"/>
      <c r="M32" s="143"/>
      <c r="N32" s="143"/>
      <c r="O32" s="143"/>
      <c r="P32" s="143"/>
      <c r="Q32" s="143"/>
      <c r="R32" s="143"/>
      <c r="S32" s="143"/>
    </row>
    <row r="33" spans="1:19" ht="18" customHeight="1" x14ac:dyDescent="0.25">
      <c r="A33" s="143"/>
      <c r="B33" s="143"/>
      <c r="C33" s="143"/>
      <c r="D33" s="143"/>
      <c r="E33" s="143"/>
      <c r="F33" s="143"/>
      <c r="G33" s="143"/>
      <c r="H33" s="143"/>
      <c r="I33" s="143"/>
      <c r="J33" s="143"/>
      <c r="K33" s="143"/>
      <c r="L33" s="143"/>
      <c r="M33" s="143"/>
      <c r="N33" s="143"/>
      <c r="O33" s="143"/>
      <c r="P33" s="143"/>
      <c r="Q33" s="143"/>
      <c r="R33" s="143"/>
      <c r="S33" s="143"/>
    </row>
    <row r="34" spans="1:19" ht="18" customHeight="1" x14ac:dyDescent="0.25">
      <c r="A34" s="143"/>
      <c r="B34" s="143"/>
      <c r="C34" s="143"/>
      <c r="D34" s="143"/>
      <c r="E34" s="143"/>
      <c r="F34" s="143"/>
      <c r="G34" s="143"/>
      <c r="H34" s="143"/>
      <c r="I34" s="143"/>
      <c r="J34" s="143"/>
      <c r="K34" s="143"/>
      <c r="L34" s="143"/>
      <c r="M34" s="143"/>
      <c r="N34" s="143"/>
      <c r="O34" s="143"/>
      <c r="P34" s="143"/>
      <c r="Q34" s="143"/>
      <c r="R34" s="143"/>
      <c r="S34" s="143"/>
    </row>
    <row r="35" spans="1:19" ht="18" customHeight="1" x14ac:dyDescent="0.25">
      <c r="A35" s="143"/>
      <c r="B35" s="143"/>
      <c r="C35" s="143"/>
      <c r="D35" s="143"/>
      <c r="E35" s="143"/>
      <c r="F35" s="143"/>
      <c r="G35" s="143"/>
      <c r="H35" s="143"/>
      <c r="I35" s="143"/>
      <c r="J35" s="143"/>
      <c r="K35" s="143"/>
      <c r="L35" s="143"/>
      <c r="M35" s="143"/>
      <c r="N35" s="143"/>
      <c r="O35" s="143"/>
      <c r="P35" s="143"/>
      <c r="Q35" s="143"/>
      <c r="R35" s="143"/>
      <c r="S35" s="143"/>
    </row>
    <row r="36" spans="1:19" ht="18" customHeight="1" x14ac:dyDescent="0.25">
      <c r="A36" s="143"/>
      <c r="B36" s="143"/>
      <c r="C36" s="143"/>
      <c r="D36" s="143"/>
      <c r="E36" s="143"/>
      <c r="F36" s="143"/>
      <c r="G36" s="143"/>
      <c r="H36" s="143"/>
      <c r="I36" s="143"/>
      <c r="J36" s="143"/>
      <c r="K36" s="143"/>
      <c r="L36" s="143"/>
      <c r="M36" s="143"/>
      <c r="N36" s="143"/>
      <c r="O36" s="143"/>
      <c r="P36" s="143"/>
      <c r="Q36" s="143"/>
      <c r="R36" s="143"/>
      <c r="S36" s="143"/>
    </row>
    <row r="37" spans="1:19" ht="18" customHeight="1" x14ac:dyDescent="0.25">
      <c r="A37" s="143"/>
      <c r="B37" s="143"/>
      <c r="C37" s="143"/>
      <c r="D37" s="143"/>
      <c r="E37" s="143"/>
      <c r="F37" s="143"/>
      <c r="G37" s="143"/>
      <c r="H37" s="143"/>
      <c r="I37" s="143"/>
      <c r="J37" s="143"/>
      <c r="K37" s="143"/>
      <c r="L37" s="143"/>
      <c r="M37" s="143"/>
      <c r="N37" s="143"/>
      <c r="O37" s="143"/>
      <c r="P37" s="143"/>
      <c r="Q37" s="143"/>
      <c r="R37" s="143"/>
      <c r="S37" s="143"/>
    </row>
    <row r="38" spans="1:19" ht="18" customHeight="1" x14ac:dyDescent="0.25">
      <c r="A38" s="143"/>
      <c r="B38" s="143"/>
      <c r="C38" s="143"/>
      <c r="D38" s="143"/>
      <c r="E38" s="143"/>
      <c r="F38" s="143"/>
      <c r="G38" s="143"/>
      <c r="H38" s="143"/>
      <c r="I38" s="143"/>
      <c r="J38" s="143"/>
      <c r="K38" s="143"/>
      <c r="L38" s="143"/>
      <c r="M38" s="143"/>
      <c r="N38" s="143"/>
      <c r="O38" s="143"/>
      <c r="P38" s="143"/>
      <c r="Q38" s="143"/>
      <c r="R38" s="143"/>
      <c r="S38" s="143"/>
    </row>
    <row r="39" spans="1:19" ht="18" customHeight="1" x14ac:dyDescent="0.25">
      <c r="A39" s="143"/>
      <c r="B39" s="143"/>
      <c r="C39" s="143"/>
      <c r="D39" s="143"/>
      <c r="E39" s="143"/>
      <c r="F39" s="143"/>
      <c r="G39" s="143"/>
      <c r="H39" s="143"/>
      <c r="I39" s="143"/>
      <c r="J39" s="143"/>
      <c r="K39" s="143"/>
      <c r="L39" s="143"/>
      <c r="M39" s="143"/>
      <c r="N39" s="143"/>
      <c r="O39" s="143"/>
      <c r="P39" s="143"/>
      <c r="Q39" s="143"/>
      <c r="R39" s="143"/>
      <c r="S39" s="143"/>
    </row>
    <row r="40" spans="1:19" ht="18" customHeight="1" x14ac:dyDescent="0.25">
      <c r="A40" s="143"/>
      <c r="B40" s="143"/>
      <c r="C40" s="143"/>
      <c r="D40" s="143"/>
      <c r="E40" s="143"/>
      <c r="F40" s="143"/>
      <c r="G40" s="143"/>
      <c r="H40" s="143"/>
      <c r="I40" s="143"/>
      <c r="J40" s="143"/>
      <c r="K40" s="143"/>
      <c r="L40" s="143"/>
      <c r="M40" s="143"/>
      <c r="N40" s="143"/>
      <c r="O40" s="143"/>
      <c r="P40" s="143"/>
      <c r="Q40" s="143"/>
      <c r="R40" s="143"/>
      <c r="S40" s="143"/>
    </row>
    <row r="43" spans="1:19" ht="19.5" x14ac:dyDescent="0.25">
      <c r="A43" s="1049">
        <v>59</v>
      </c>
      <c r="B43" s="1049"/>
      <c r="C43" s="1049"/>
      <c r="D43" s="1049"/>
      <c r="E43" s="1049"/>
      <c r="F43" s="1049"/>
      <c r="G43" s="1049"/>
      <c r="H43" s="1049"/>
      <c r="I43" s="1049"/>
      <c r="J43" s="1049"/>
      <c r="K43" s="1049"/>
      <c r="L43" s="1049"/>
      <c r="M43" s="158"/>
      <c r="N43" s="158"/>
      <c r="O43" s="158"/>
      <c r="P43" s="158"/>
      <c r="Q43" s="158"/>
      <c r="R43" s="158"/>
      <c r="S43" s="158"/>
    </row>
  </sheetData>
  <mergeCells count="8">
    <mergeCell ref="A1:M1"/>
    <mergeCell ref="A2:M2"/>
    <mergeCell ref="A3:M3"/>
    <mergeCell ref="A43:L43"/>
    <mergeCell ref="A8:K8"/>
    <mergeCell ref="A14:L14"/>
    <mergeCell ref="A9:L9"/>
    <mergeCell ref="A10:L13"/>
  </mergeCells>
  <printOptions horizontalCentered="1"/>
  <pageMargins left="0.70866141732283472" right="0.70866141732283472" top="0.74803149606299213" bottom="0.74803149606299213" header="0.31496062992125984" footer="0.31496062992125984"/>
  <pageSetup paperSize="9" scale="88"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64"/>
  <sheetViews>
    <sheetView rightToLeft="1" topLeftCell="A34" zoomScaleNormal="100" zoomScaleSheetLayoutView="89" workbookViewId="0">
      <selection activeCell="K15" sqref="K15"/>
    </sheetView>
  </sheetViews>
  <sheetFormatPr defaultColWidth="9" defaultRowHeight="18" x14ac:dyDescent="0.45"/>
  <cols>
    <col min="1" max="1" width="1.42578125" style="690" customWidth="1"/>
    <col min="2" max="7" width="9" style="690"/>
    <col min="8" max="8" width="1.140625" style="690" customWidth="1"/>
    <col min="9" max="9" width="9" style="690"/>
    <col min="10" max="10" width="1.140625" style="690" customWidth="1"/>
    <col min="11" max="11" width="13.7109375" style="690" bestFit="1" customWidth="1"/>
    <col min="12" max="16384" width="9" style="690"/>
  </cols>
  <sheetData>
    <row r="1" spans="1:15" ht="19.5" x14ac:dyDescent="0.5">
      <c r="A1" s="1104" t="s">
        <v>849</v>
      </c>
      <c r="B1" s="1104"/>
      <c r="C1" s="1104"/>
      <c r="D1" s="1104"/>
      <c r="E1" s="1104"/>
      <c r="F1" s="1104"/>
      <c r="G1" s="1104"/>
      <c r="H1" s="1104"/>
      <c r="I1" s="1104"/>
      <c r="J1" s="1104"/>
      <c r="K1" s="1104"/>
      <c r="L1" s="1104"/>
      <c r="M1" s="702"/>
      <c r="N1" s="702"/>
      <c r="O1" s="702"/>
    </row>
    <row r="2" spans="1:15" ht="19.5" x14ac:dyDescent="0.5">
      <c r="A2" s="1104" t="str">
        <f>'سر برگ صفحات'!A1</f>
        <v>شرکت صندوق پژوهش و فناوری غیر دولتی ....(سهامی خاص)</v>
      </c>
      <c r="B2" s="1104"/>
      <c r="C2" s="1104"/>
      <c r="D2" s="1104"/>
      <c r="E2" s="1104"/>
      <c r="F2" s="1104"/>
      <c r="G2" s="1104"/>
      <c r="H2" s="1104"/>
      <c r="I2" s="1104"/>
      <c r="J2" s="1104"/>
      <c r="K2" s="1104"/>
      <c r="L2" s="1104"/>
      <c r="M2" s="702"/>
      <c r="N2" s="702"/>
      <c r="O2" s="702"/>
    </row>
    <row r="3" spans="1:15" ht="19.5" x14ac:dyDescent="0.5">
      <c r="A3" s="1104" t="s">
        <v>653</v>
      </c>
      <c r="B3" s="1104"/>
      <c r="C3" s="1104"/>
      <c r="D3" s="1104"/>
      <c r="E3" s="1104"/>
      <c r="F3" s="1104"/>
      <c r="G3" s="1104"/>
      <c r="H3" s="1104"/>
      <c r="I3" s="1104"/>
      <c r="J3" s="1104"/>
      <c r="K3" s="1104"/>
      <c r="L3" s="1104"/>
      <c r="M3" s="702"/>
      <c r="N3" s="702"/>
      <c r="O3" s="702"/>
    </row>
    <row r="4" spans="1:15" ht="19.5" x14ac:dyDescent="0.45">
      <c r="A4" s="1105" t="s">
        <v>772</v>
      </c>
      <c r="B4" s="1105"/>
      <c r="C4" s="1105"/>
      <c r="D4" s="1105"/>
      <c r="E4" s="1105"/>
      <c r="F4" s="1105"/>
      <c r="G4" s="1105"/>
      <c r="H4" s="1105"/>
      <c r="I4" s="1105"/>
      <c r="J4" s="1105"/>
      <c r="K4" s="1105"/>
      <c r="L4" s="1105"/>
      <c r="M4" s="703"/>
      <c r="N4" s="703"/>
      <c r="O4" s="703"/>
    </row>
    <row r="8" spans="1:15" x14ac:dyDescent="0.45">
      <c r="A8" s="1103" t="s">
        <v>799</v>
      </c>
      <c r="B8" s="1103"/>
      <c r="C8" s="1103"/>
      <c r="D8" s="1103"/>
      <c r="E8" s="1103"/>
      <c r="F8" s="1103"/>
      <c r="G8" s="1103"/>
      <c r="H8" s="1103"/>
      <c r="I8" s="1103"/>
      <c r="J8" s="1103"/>
      <c r="K8" s="1103"/>
    </row>
    <row r="9" spans="1:15" x14ac:dyDescent="0.45">
      <c r="A9" s="1103"/>
      <c r="B9" s="1103"/>
      <c r="C9" s="1103"/>
      <c r="D9" s="1103"/>
      <c r="E9" s="1103"/>
      <c r="F9" s="1103"/>
      <c r="G9" s="1103"/>
      <c r="H9" s="1103"/>
      <c r="I9" s="1103"/>
      <c r="J9" s="1103"/>
      <c r="K9" s="1103"/>
    </row>
    <row r="10" spans="1:15" x14ac:dyDescent="0.45">
      <c r="A10" s="1103"/>
      <c r="B10" s="1103"/>
      <c r="C10" s="1103"/>
      <c r="D10" s="1103"/>
      <c r="E10" s="1103"/>
      <c r="F10" s="1103"/>
      <c r="G10" s="1103"/>
      <c r="H10" s="1103"/>
      <c r="I10" s="1103"/>
      <c r="J10" s="1103"/>
      <c r="K10" s="1103"/>
    </row>
    <row r="11" spans="1:15" x14ac:dyDescent="0.45">
      <c r="A11" s="1103"/>
      <c r="B11" s="1103"/>
      <c r="C11" s="1103"/>
      <c r="D11" s="1103"/>
      <c r="E11" s="1103"/>
      <c r="F11" s="1103"/>
      <c r="G11" s="1103"/>
      <c r="H11" s="1103"/>
      <c r="I11" s="1103"/>
      <c r="J11" s="1103"/>
      <c r="K11" s="1103"/>
    </row>
    <row r="13" spans="1:15" ht="19.5" x14ac:dyDescent="0.45">
      <c r="K13" s="691" t="s">
        <v>800</v>
      </c>
    </row>
    <row r="14" spans="1:15" ht="20.25" thickBot="1" x14ac:dyDescent="0.5">
      <c r="G14" s="692" t="s">
        <v>26</v>
      </c>
      <c r="I14" s="692" t="s">
        <v>1043</v>
      </c>
      <c r="K14" s="692" t="s">
        <v>76</v>
      </c>
    </row>
    <row r="15" spans="1:15" x14ac:dyDescent="0.45">
      <c r="I15" s="693" t="s">
        <v>27</v>
      </c>
      <c r="K15" s="693" t="s">
        <v>27</v>
      </c>
    </row>
    <row r="16" spans="1:15" x14ac:dyDescent="0.45">
      <c r="B16" s="701" t="s">
        <v>801</v>
      </c>
    </row>
    <row r="17" spans="2:11" x14ac:dyDescent="0.45">
      <c r="B17" s="698" t="s">
        <v>802</v>
      </c>
    </row>
    <row r="18" spans="2:11" x14ac:dyDescent="0.45">
      <c r="B18" s="698" t="s">
        <v>803</v>
      </c>
      <c r="G18" s="694"/>
      <c r="I18" s="694"/>
      <c r="K18" s="694"/>
    </row>
    <row r="19" spans="2:11" x14ac:dyDescent="0.45">
      <c r="B19" s="698" t="s">
        <v>804</v>
      </c>
    </row>
    <row r="20" spans="2:11" x14ac:dyDescent="0.45">
      <c r="B20" s="698" t="s">
        <v>805</v>
      </c>
    </row>
    <row r="21" spans="2:11" x14ac:dyDescent="0.45">
      <c r="B21" s="698" t="s">
        <v>806</v>
      </c>
      <c r="G21" s="695"/>
      <c r="I21" s="695"/>
      <c r="K21" s="695"/>
    </row>
    <row r="22" spans="2:11" x14ac:dyDescent="0.45">
      <c r="B22" s="701" t="s">
        <v>807</v>
      </c>
    </row>
    <row r="23" spans="2:11" x14ac:dyDescent="0.45">
      <c r="B23" s="698" t="s">
        <v>808</v>
      </c>
    </row>
    <row r="24" spans="2:11" x14ac:dyDescent="0.45">
      <c r="B24" s="698" t="s">
        <v>809</v>
      </c>
    </row>
    <row r="25" spans="2:11" x14ac:dyDescent="0.45">
      <c r="B25" s="698" t="s">
        <v>810</v>
      </c>
    </row>
    <row r="26" spans="2:11" x14ac:dyDescent="0.45">
      <c r="B26" s="698" t="s">
        <v>811</v>
      </c>
    </row>
    <row r="27" spans="2:11" x14ac:dyDescent="0.45">
      <c r="B27" s="698" t="s">
        <v>812</v>
      </c>
    </row>
    <row r="28" spans="2:11" x14ac:dyDescent="0.45">
      <c r="B28" s="698" t="s">
        <v>813</v>
      </c>
    </row>
    <row r="29" spans="2:11" x14ac:dyDescent="0.45">
      <c r="B29" s="698" t="s">
        <v>814</v>
      </c>
    </row>
    <row r="30" spans="2:11" x14ac:dyDescent="0.45">
      <c r="B30" s="698" t="s">
        <v>815</v>
      </c>
    </row>
    <row r="31" spans="2:11" x14ac:dyDescent="0.45">
      <c r="B31" s="698" t="s">
        <v>816</v>
      </c>
    </row>
    <row r="32" spans="2:11" x14ac:dyDescent="0.45">
      <c r="B32" s="698" t="s">
        <v>817</v>
      </c>
    </row>
    <row r="33" spans="2:11" x14ac:dyDescent="0.45">
      <c r="B33" s="698" t="s">
        <v>818</v>
      </c>
    </row>
    <row r="34" spans="2:11" x14ac:dyDescent="0.45">
      <c r="B34" s="698" t="s">
        <v>819</v>
      </c>
    </row>
    <row r="35" spans="2:11" x14ac:dyDescent="0.45">
      <c r="B35" s="698" t="s">
        <v>820</v>
      </c>
    </row>
    <row r="36" spans="2:11" x14ac:dyDescent="0.45">
      <c r="B36" s="698" t="s">
        <v>821</v>
      </c>
    </row>
    <row r="37" spans="2:11" x14ac:dyDescent="0.45">
      <c r="B37" s="698" t="s">
        <v>822</v>
      </c>
    </row>
    <row r="38" spans="2:11" x14ac:dyDescent="0.45">
      <c r="B38" s="698" t="s">
        <v>823</v>
      </c>
    </row>
    <row r="39" spans="2:11" x14ac:dyDescent="0.45">
      <c r="B39" s="698" t="s">
        <v>824</v>
      </c>
      <c r="G39" s="695"/>
      <c r="I39" s="695"/>
      <c r="K39" s="695"/>
    </row>
    <row r="40" spans="2:11" x14ac:dyDescent="0.45">
      <c r="B40" s="698" t="s">
        <v>825</v>
      </c>
    </row>
    <row r="41" spans="2:11" x14ac:dyDescent="0.45">
      <c r="B41" s="701" t="s">
        <v>826</v>
      </c>
    </row>
    <row r="42" spans="2:11" x14ac:dyDescent="0.45">
      <c r="B42" s="698" t="s">
        <v>827</v>
      </c>
    </row>
    <row r="43" spans="2:11" x14ac:dyDescent="0.45">
      <c r="B43" s="698" t="s">
        <v>828</v>
      </c>
    </row>
    <row r="44" spans="2:11" x14ac:dyDescent="0.45">
      <c r="B44" s="698" t="s">
        <v>829</v>
      </c>
    </row>
    <row r="45" spans="2:11" x14ac:dyDescent="0.45">
      <c r="B45" s="698" t="s">
        <v>830</v>
      </c>
    </row>
    <row r="46" spans="2:11" x14ac:dyDescent="0.45">
      <c r="B46" s="698" t="s">
        <v>831</v>
      </c>
    </row>
    <row r="47" spans="2:11" x14ac:dyDescent="0.45">
      <c r="B47" s="698" t="s">
        <v>832</v>
      </c>
    </row>
    <row r="48" spans="2:11" x14ac:dyDescent="0.45">
      <c r="B48" s="698" t="s">
        <v>833</v>
      </c>
    </row>
    <row r="49" spans="2:11" x14ac:dyDescent="0.45">
      <c r="B49" s="698" t="s">
        <v>834</v>
      </c>
    </row>
    <row r="50" spans="2:11" x14ac:dyDescent="0.45">
      <c r="B50" s="698" t="s">
        <v>835</v>
      </c>
    </row>
    <row r="51" spans="2:11" x14ac:dyDescent="0.45">
      <c r="B51" s="698" t="s">
        <v>836</v>
      </c>
    </row>
    <row r="52" spans="2:11" x14ac:dyDescent="0.45">
      <c r="B52" s="698" t="s">
        <v>837</v>
      </c>
    </row>
    <row r="53" spans="2:11" x14ac:dyDescent="0.45">
      <c r="B53" s="698" t="s">
        <v>838</v>
      </c>
    </row>
    <row r="54" spans="2:11" x14ac:dyDescent="0.45">
      <c r="B54" s="698" t="s">
        <v>839</v>
      </c>
    </row>
    <row r="55" spans="2:11" x14ac:dyDescent="0.45">
      <c r="B55" s="698" t="s">
        <v>840</v>
      </c>
    </row>
    <row r="56" spans="2:11" x14ac:dyDescent="0.45">
      <c r="B56" s="698" t="s">
        <v>841</v>
      </c>
    </row>
    <row r="57" spans="2:11" x14ac:dyDescent="0.45">
      <c r="B57" s="698" t="s">
        <v>842</v>
      </c>
    </row>
    <row r="58" spans="2:11" x14ac:dyDescent="0.45">
      <c r="B58" s="698" t="s">
        <v>843</v>
      </c>
      <c r="G58" s="695"/>
      <c r="I58" s="695"/>
      <c r="K58" s="695"/>
    </row>
    <row r="59" spans="2:11" x14ac:dyDescent="0.45">
      <c r="B59" s="698" t="s">
        <v>844</v>
      </c>
    </row>
    <row r="60" spans="2:11" x14ac:dyDescent="0.45">
      <c r="B60" s="698" t="s">
        <v>845</v>
      </c>
    </row>
    <row r="61" spans="2:11" x14ac:dyDescent="0.45">
      <c r="B61" s="698" t="s">
        <v>846</v>
      </c>
    </row>
    <row r="62" spans="2:11" ht="18.75" thickBot="1" x14ac:dyDescent="0.5">
      <c r="B62" s="698" t="s">
        <v>847</v>
      </c>
      <c r="G62" s="699"/>
      <c r="I62" s="699"/>
      <c r="K62" s="699"/>
    </row>
    <row r="63" spans="2:11" ht="19.5" thickTop="1" thickBot="1" x14ac:dyDescent="0.5">
      <c r="B63" s="698" t="s">
        <v>848</v>
      </c>
      <c r="G63" s="700"/>
      <c r="I63" s="700"/>
      <c r="K63" s="700"/>
    </row>
    <row r="64" spans="2:11" ht="18.75" thickTop="1" x14ac:dyDescent="0.45"/>
  </sheetData>
  <mergeCells count="5">
    <mergeCell ref="A8:K11"/>
    <mergeCell ref="A1:L1"/>
    <mergeCell ref="A2:L2"/>
    <mergeCell ref="A3:L3"/>
    <mergeCell ref="A4:L4"/>
  </mergeCells>
  <pageMargins left="0.7" right="0.7" top="0.75" bottom="0.75" header="0.3" footer="0.3"/>
  <pageSetup paperSize="9" scale="8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T71"/>
  <sheetViews>
    <sheetView rightToLeft="1" zoomScale="93" zoomScaleNormal="93" zoomScaleSheetLayoutView="82" workbookViewId="0">
      <pane ySplit="6" topLeftCell="A7" activePane="bottomLeft" state="frozen"/>
      <selection pane="bottomLeft" activeCell="K44" sqref="K44"/>
    </sheetView>
  </sheetViews>
  <sheetFormatPr defaultColWidth="9" defaultRowHeight="18" x14ac:dyDescent="0.25"/>
  <cols>
    <col min="1" max="1" width="32.140625" style="673" customWidth="1"/>
    <col min="2" max="2" width="0.7109375" style="276" customWidth="1"/>
    <col min="3" max="3" width="8.7109375" style="276" customWidth="1"/>
    <col min="4" max="4" width="0.7109375" style="276" customWidth="1"/>
    <col min="5" max="5" width="8.7109375" style="276" customWidth="1"/>
    <col min="6" max="6" width="0.7109375" style="276" customWidth="1"/>
    <col min="7" max="7" width="8.7109375" style="276" customWidth="1"/>
    <col min="8" max="8" width="0.7109375" style="276" customWidth="1"/>
    <col min="9" max="9" width="8.7109375" style="276" customWidth="1"/>
    <col min="10" max="10" width="0.7109375" style="276" customWidth="1"/>
    <col min="11" max="11" width="8.7109375" style="276" customWidth="1"/>
    <col min="12" max="12" width="0.7109375" style="276" customWidth="1"/>
    <col min="13" max="13" width="8.7109375" style="276" customWidth="1"/>
    <col min="14" max="14" width="0.7109375" style="276" customWidth="1"/>
    <col min="15" max="15" width="8.7109375" style="276" customWidth="1"/>
    <col min="16" max="16" width="0.7109375" style="276" customWidth="1"/>
    <col min="17" max="17" width="8.7109375" style="276" customWidth="1"/>
    <col min="18" max="18" width="0.7109375" style="276" customWidth="1"/>
    <col min="19" max="19" width="6.85546875" style="276" customWidth="1"/>
    <col min="20" max="20" width="0.7109375" style="276" customWidth="1"/>
    <col min="21" max="16384" width="9" style="276"/>
  </cols>
  <sheetData>
    <row r="1" spans="1:20" ht="21.75" x14ac:dyDescent="0.25">
      <c r="A1" s="884" t="str">
        <f>'سر برگ صفحات'!A1</f>
        <v>شرکت صندوق پژوهش و فناوری غیر دولتی ....(سهامی خاص)</v>
      </c>
      <c r="B1" s="884"/>
      <c r="C1" s="884"/>
      <c r="D1" s="884"/>
      <c r="E1" s="884"/>
      <c r="F1" s="884"/>
      <c r="G1" s="884"/>
      <c r="H1" s="884"/>
      <c r="I1" s="884"/>
      <c r="J1" s="884"/>
      <c r="K1" s="884"/>
      <c r="L1" s="884"/>
      <c r="M1" s="884"/>
      <c r="N1" s="884"/>
      <c r="O1" s="884"/>
      <c r="P1" s="884"/>
      <c r="Q1" s="884"/>
      <c r="R1" s="884"/>
      <c r="S1" s="884"/>
      <c r="T1" s="884"/>
    </row>
    <row r="2" spans="1:20" ht="21.75" x14ac:dyDescent="0.25">
      <c r="A2" s="884" t="s">
        <v>652</v>
      </c>
      <c r="B2" s="884"/>
      <c r="C2" s="884"/>
      <c r="D2" s="884"/>
      <c r="E2" s="884"/>
      <c r="F2" s="884"/>
      <c r="G2" s="884"/>
      <c r="H2" s="884"/>
      <c r="I2" s="884"/>
      <c r="J2" s="884"/>
      <c r="K2" s="884"/>
      <c r="L2" s="884"/>
      <c r="M2" s="884"/>
      <c r="N2" s="884"/>
      <c r="O2" s="884"/>
      <c r="P2" s="884"/>
      <c r="Q2" s="884"/>
      <c r="R2" s="884"/>
      <c r="S2" s="884"/>
      <c r="T2" s="884"/>
    </row>
    <row r="3" spans="1:20" ht="21.75" x14ac:dyDescent="0.25">
      <c r="A3" s="884" t="str">
        <f>'سر برگ صفحات'!A3</f>
        <v>سال مالي منتهی به .. اسفند …</v>
      </c>
      <c r="B3" s="884"/>
      <c r="C3" s="884"/>
      <c r="D3" s="884"/>
      <c r="E3" s="884"/>
      <c r="F3" s="884"/>
      <c r="G3" s="884"/>
      <c r="H3" s="884"/>
      <c r="I3" s="884"/>
      <c r="J3" s="884"/>
      <c r="K3" s="884"/>
      <c r="L3" s="884"/>
      <c r="M3" s="884"/>
      <c r="N3" s="884"/>
      <c r="O3" s="884"/>
      <c r="P3" s="884"/>
      <c r="Q3" s="884"/>
      <c r="R3" s="884"/>
      <c r="S3" s="884"/>
      <c r="T3" s="884"/>
    </row>
    <row r="4" spans="1:20" s="277" customFormat="1" ht="15" customHeight="1" x14ac:dyDescent="0.25">
      <c r="A4" s="671"/>
      <c r="B4" s="280"/>
      <c r="C4" s="280"/>
      <c r="D4" s="280"/>
      <c r="E4" s="280"/>
      <c r="F4" s="280"/>
      <c r="G4" s="280"/>
      <c r="H4" s="280"/>
      <c r="I4" s="280"/>
      <c r="J4" s="280"/>
      <c r="K4" s="280"/>
      <c r="L4" s="280"/>
      <c r="M4" s="280"/>
      <c r="N4" s="280"/>
      <c r="O4" s="280"/>
      <c r="P4" s="280"/>
      <c r="Q4" s="280"/>
      <c r="R4" s="280"/>
      <c r="S4" s="280"/>
      <c r="T4" s="280"/>
    </row>
    <row r="5" spans="1:20" s="486" customFormat="1" ht="60" x14ac:dyDescent="0.25">
      <c r="A5" s="483"/>
      <c r="C5" s="485" t="s">
        <v>63</v>
      </c>
      <c r="E5" s="485" t="s">
        <v>40</v>
      </c>
      <c r="G5" s="485" t="s">
        <v>64</v>
      </c>
      <c r="I5" s="485" t="s">
        <v>65</v>
      </c>
      <c r="K5" s="485" t="s">
        <v>48</v>
      </c>
      <c r="M5" s="485" t="s">
        <v>49</v>
      </c>
      <c r="O5" s="485" t="s">
        <v>66</v>
      </c>
      <c r="Q5" s="485" t="s">
        <v>50</v>
      </c>
      <c r="S5" s="485" t="s">
        <v>67</v>
      </c>
    </row>
    <row r="6" spans="1:20" s="484" customFormat="1" ht="28.5" x14ac:dyDescent="0.25">
      <c r="A6" s="482"/>
      <c r="C6" s="670" t="s">
        <v>68</v>
      </c>
      <c r="E6" s="670" t="s">
        <v>68</v>
      </c>
      <c r="G6" s="670" t="s">
        <v>68</v>
      </c>
      <c r="I6" s="670" t="s">
        <v>68</v>
      </c>
      <c r="K6" s="670" t="s">
        <v>68</v>
      </c>
      <c r="M6" s="670" t="s">
        <v>68</v>
      </c>
      <c r="O6" s="670" t="s">
        <v>68</v>
      </c>
      <c r="Q6" s="670" t="s">
        <v>68</v>
      </c>
      <c r="S6" s="670" t="s">
        <v>68</v>
      </c>
    </row>
    <row r="7" spans="1:20" x14ac:dyDescent="0.25">
      <c r="A7" s="672" t="str">
        <f>CONCATENATE("مانده در","",'سر برگ صفحات'!A9)</f>
        <v>مانده در1398/01/01</v>
      </c>
      <c r="B7" s="119"/>
      <c r="C7" s="119"/>
      <c r="D7" s="119"/>
      <c r="E7" s="119"/>
      <c r="F7" s="119"/>
      <c r="G7" s="119"/>
      <c r="H7" s="119"/>
      <c r="I7" s="119"/>
      <c r="J7" s="119"/>
      <c r="K7" s="119"/>
      <c r="L7" s="119"/>
      <c r="M7" s="119"/>
      <c r="N7" s="119"/>
      <c r="O7" s="119"/>
      <c r="P7" s="119"/>
      <c r="Q7" s="119"/>
      <c r="R7" s="119"/>
      <c r="S7" s="119">
        <f>SUM(C7:Q7)</f>
        <v>0</v>
      </c>
      <c r="T7" s="119"/>
    </row>
    <row r="8" spans="1:20" x14ac:dyDescent="0.25">
      <c r="A8" s="62" t="s">
        <v>619</v>
      </c>
      <c r="B8" s="119"/>
      <c r="C8" s="119"/>
      <c r="D8" s="119"/>
      <c r="E8" s="119"/>
      <c r="F8" s="119"/>
      <c r="G8" s="119"/>
      <c r="H8" s="119"/>
      <c r="I8" s="119"/>
      <c r="J8" s="119"/>
      <c r="K8" s="119"/>
      <c r="L8" s="119"/>
      <c r="M8" s="119"/>
      <c r="N8" s="119"/>
      <c r="O8" s="119"/>
      <c r="P8" s="119"/>
      <c r="Q8" s="119"/>
      <c r="R8" s="119"/>
      <c r="S8" s="119">
        <f>SUM(C8:Q8)</f>
        <v>0</v>
      </c>
      <c r="T8" s="119"/>
    </row>
    <row r="9" spans="1:20" x14ac:dyDescent="0.25">
      <c r="A9" s="62" t="s">
        <v>69</v>
      </c>
      <c r="B9" s="119"/>
      <c r="C9" s="332"/>
      <c r="D9" s="119"/>
      <c r="E9" s="332"/>
      <c r="F9" s="119"/>
      <c r="G9" s="332"/>
      <c r="H9" s="119"/>
      <c r="I9" s="332"/>
      <c r="J9" s="119"/>
      <c r="K9" s="332"/>
      <c r="L9" s="119"/>
      <c r="M9" s="332"/>
      <c r="N9" s="119"/>
      <c r="O9" s="332"/>
      <c r="P9" s="119"/>
      <c r="Q9" s="332"/>
      <c r="R9" s="119"/>
      <c r="S9" s="332">
        <f>SUM(C9:Q9)</f>
        <v>0</v>
      </c>
      <c r="T9" s="119"/>
    </row>
    <row r="10" spans="1:20" x14ac:dyDescent="0.25">
      <c r="A10" s="63" t="str">
        <f>CONCATENATE("مانده تجدید ارائه شده در","",'سر برگ صفحات'!A9)</f>
        <v>مانده تجدید ارائه شده در1398/01/01</v>
      </c>
      <c r="B10" s="119"/>
      <c r="C10" s="332">
        <f>SUM(C7:C9)</f>
        <v>0</v>
      </c>
      <c r="D10" s="119"/>
      <c r="E10" s="332">
        <f>SUM(E7:E9)</f>
        <v>0</v>
      </c>
      <c r="F10" s="119"/>
      <c r="G10" s="332">
        <f>SUM(G7:G9)</f>
        <v>0</v>
      </c>
      <c r="H10" s="119"/>
      <c r="I10" s="332">
        <f>SUM(I7:I9)</f>
        <v>0</v>
      </c>
      <c r="J10" s="119"/>
      <c r="K10" s="332">
        <f>SUM(K7:K9)</f>
        <v>0</v>
      </c>
      <c r="L10" s="119"/>
      <c r="M10" s="332">
        <f>SUM(M7:M9)</f>
        <v>0</v>
      </c>
      <c r="N10" s="119"/>
      <c r="O10" s="332">
        <f>SUM(O7:O9)</f>
        <v>0</v>
      </c>
      <c r="P10" s="119"/>
      <c r="Q10" s="332">
        <f>SUM(Q7:Q9)</f>
        <v>0</v>
      </c>
      <c r="R10" s="119"/>
      <c r="S10" s="332">
        <f>SUM(S7:S9)</f>
        <v>0</v>
      </c>
      <c r="T10" s="119"/>
    </row>
    <row r="11" spans="1:20" x14ac:dyDescent="0.25">
      <c r="A11" s="63" t="str">
        <f>CONCATENATE("تغییرات حقوق مالکانه در","",'سر برگ صفحات'!A4)</f>
        <v>تغییرات حقوق مالکانه درسال 1398</v>
      </c>
      <c r="B11" s="119"/>
      <c r="C11" s="119"/>
      <c r="D11" s="119"/>
      <c r="E11" s="119"/>
      <c r="F11" s="119"/>
      <c r="G11" s="119"/>
      <c r="H11" s="119"/>
      <c r="I11" s="119"/>
      <c r="J11" s="119"/>
      <c r="K11" s="119"/>
      <c r="L11" s="119"/>
      <c r="M11" s="119"/>
      <c r="N11" s="119"/>
      <c r="O11" s="119"/>
      <c r="P11" s="119"/>
      <c r="Q11" s="119"/>
      <c r="R11" s="119"/>
      <c r="S11" s="119"/>
      <c r="T11" s="119"/>
    </row>
    <row r="12" spans="1:20" x14ac:dyDescent="0.25">
      <c r="A12" s="61" t="str">
        <f>CONCATENATE("سود خالص گزارش شده در صورتهای مالی ","",'سر برگ صفحات'!A4)</f>
        <v>سود خالص گزارش شده در صورتهای مالی سال 1398</v>
      </c>
      <c r="B12" s="119"/>
      <c r="C12" s="119"/>
      <c r="D12" s="119"/>
      <c r="E12" s="119"/>
      <c r="F12" s="119"/>
      <c r="G12" s="119"/>
      <c r="H12" s="119"/>
      <c r="I12" s="119"/>
      <c r="J12" s="119"/>
      <c r="K12" s="119"/>
      <c r="L12" s="119"/>
      <c r="M12" s="119"/>
      <c r="N12" s="119"/>
      <c r="O12" s="119"/>
      <c r="P12" s="119"/>
      <c r="Q12" s="119"/>
      <c r="R12" s="119"/>
      <c r="S12" s="119">
        <f>SUM(C12:Q12)</f>
        <v>0</v>
      </c>
      <c r="T12" s="119"/>
    </row>
    <row r="13" spans="1:20" s="278" customFormat="1" x14ac:dyDescent="0.25">
      <c r="A13" s="62" t="s">
        <v>619</v>
      </c>
      <c r="S13" s="119">
        <f>SUM(C13:Q13)</f>
        <v>0</v>
      </c>
    </row>
    <row r="14" spans="1:20" s="278" customFormat="1" x14ac:dyDescent="0.25">
      <c r="A14" s="62" t="s">
        <v>69</v>
      </c>
      <c r="C14" s="279"/>
      <c r="E14" s="279"/>
      <c r="G14" s="279"/>
      <c r="I14" s="279"/>
      <c r="K14" s="279"/>
      <c r="M14" s="279"/>
      <c r="O14" s="279"/>
      <c r="Q14" s="279"/>
      <c r="S14" s="332">
        <f>SUM(C14:Q14)</f>
        <v>0</v>
      </c>
    </row>
    <row r="15" spans="1:20" x14ac:dyDescent="0.25">
      <c r="A15" s="61" t="str">
        <f>CONCATENATE("سود خالص تجدید ارائه شده"," ",'سر برگ صفحات'!A4)</f>
        <v>سود خالص تجدید ارائه شده سال 1398</v>
      </c>
      <c r="B15" s="119"/>
      <c r="C15" s="119">
        <f>SUM(C12:C14)</f>
        <v>0</v>
      </c>
      <c r="D15" s="119"/>
      <c r="E15" s="119">
        <f>SUM(E12:E14)</f>
        <v>0</v>
      </c>
      <c r="F15" s="119"/>
      <c r="G15" s="119">
        <f>SUM(G12:G14)</f>
        <v>0</v>
      </c>
      <c r="H15" s="119"/>
      <c r="I15" s="119">
        <f>SUM(I12:I14)</f>
        <v>0</v>
      </c>
      <c r="J15" s="119"/>
      <c r="K15" s="119">
        <f>SUM(K12:K14)</f>
        <v>0</v>
      </c>
      <c r="L15" s="119"/>
      <c r="M15" s="119">
        <f>SUM(M12:M14)</f>
        <v>0</v>
      </c>
      <c r="N15" s="119"/>
      <c r="O15" s="119">
        <f>SUM(O12:O14)</f>
        <v>0</v>
      </c>
      <c r="P15" s="119"/>
      <c r="Q15" s="119">
        <f>SUM(Q12:Q14)</f>
        <v>0</v>
      </c>
      <c r="R15" s="119"/>
      <c r="S15" s="119">
        <f>SUM(S12:S14)</f>
        <v>0</v>
      </c>
      <c r="T15" s="119"/>
    </row>
    <row r="16" spans="1:20" x14ac:dyDescent="0.25">
      <c r="A16" s="61" t="s">
        <v>74</v>
      </c>
      <c r="B16" s="119"/>
      <c r="C16" s="332"/>
      <c r="D16" s="119"/>
      <c r="E16" s="332"/>
      <c r="F16" s="119"/>
      <c r="G16" s="332"/>
      <c r="H16" s="119"/>
      <c r="I16" s="332"/>
      <c r="J16" s="119"/>
      <c r="K16" s="332"/>
      <c r="L16" s="119"/>
      <c r="M16" s="332"/>
      <c r="N16" s="119"/>
      <c r="O16" s="332"/>
      <c r="P16" s="119"/>
      <c r="Q16" s="332"/>
      <c r="R16" s="119"/>
      <c r="S16" s="332">
        <f>SUM(C16:Q16)</f>
        <v>0</v>
      </c>
      <c r="T16" s="119"/>
    </row>
    <row r="17" spans="1:20" x14ac:dyDescent="0.25">
      <c r="A17" s="61" t="str">
        <f>CONCATENATE("سود جامع ","",'سر برگ صفحات'!A4)</f>
        <v>سود جامع سال 1398</v>
      </c>
      <c r="B17" s="119"/>
      <c r="C17" s="332">
        <f>SUM(C15:C16)</f>
        <v>0</v>
      </c>
      <c r="D17" s="119"/>
      <c r="E17" s="332">
        <f>SUM(E15:E16)</f>
        <v>0</v>
      </c>
      <c r="F17" s="119"/>
      <c r="G17" s="332">
        <f>SUM(G15:G16)</f>
        <v>0</v>
      </c>
      <c r="H17" s="119"/>
      <c r="I17" s="332">
        <f>SUM(I15:I16)</f>
        <v>0</v>
      </c>
      <c r="J17" s="119"/>
      <c r="K17" s="332">
        <f>SUM(K15:K16)</f>
        <v>0</v>
      </c>
      <c r="L17" s="119"/>
      <c r="M17" s="332">
        <f>SUM(M15:M16)</f>
        <v>0</v>
      </c>
      <c r="N17" s="119"/>
      <c r="O17" s="332">
        <f>SUM(O15:O16)</f>
        <v>0</v>
      </c>
      <c r="P17" s="119"/>
      <c r="Q17" s="332">
        <f>SUM(Q15:Q16)</f>
        <v>0</v>
      </c>
      <c r="R17" s="119"/>
      <c r="S17" s="332">
        <f>SUM(S15:S16)</f>
        <v>0</v>
      </c>
      <c r="T17" s="119"/>
    </row>
    <row r="18" spans="1:20" x14ac:dyDescent="0.25">
      <c r="A18" s="61" t="s">
        <v>70</v>
      </c>
      <c r="B18" s="119"/>
      <c r="C18" s="119"/>
      <c r="D18" s="119"/>
      <c r="E18" s="119"/>
      <c r="F18" s="119"/>
      <c r="G18" s="119"/>
      <c r="H18" s="119"/>
      <c r="I18" s="119"/>
      <c r="J18" s="119"/>
      <c r="K18" s="119"/>
      <c r="L18" s="119"/>
      <c r="M18" s="119"/>
      <c r="N18" s="119"/>
      <c r="O18" s="119"/>
      <c r="P18" s="119"/>
      <c r="Q18" s="119"/>
      <c r="R18" s="119"/>
      <c r="S18" s="119">
        <f t="shared" ref="S18:S23" si="0">SUM(C18:Q18)</f>
        <v>0</v>
      </c>
      <c r="T18" s="119"/>
    </row>
    <row r="19" spans="1:20" x14ac:dyDescent="0.25">
      <c r="A19" s="61" t="s">
        <v>33</v>
      </c>
      <c r="B19" s="119"/>
      <c r="C19" s="119"/>
      <c r="D19" s="119"/>
      <c r="E19" s="119"/>
      <c r="F19" s="119"/>
      <c r="G19" s="119"/>
      <c r="H19" s="119"/>
      <c r="I19" s="119"/>
      <c r="J19" s="119"/>
      <c r="K19" s="119"/>
      <c r="L19" s="119"/>
      <c r="M19" s="119"/>
      <c r="N19" s="119"/>
      <c r="O19" s="119"/>
      <c r="P19" s="119"/>
      <c r="Q19" s="119"/>
      <c r="R19" s="119"/>
      <c r="S19" s="119">
        <f t="shared" si="0"/>
        <v>0</v>
      </c>
      <c r="T19" s="119"/>
    </row>
    <row r="20" spans="1:20" x14ac:dyDescent="0.25">
      <c r="A20" s="61" t="s">
        <v>40</v>
      </c>
      <c r="B20" s="119"/>
      <c r="C20" s="119"/>
      <c r="D20" s="119"/>
      <c r="E20" s="119"/>
      <c r="F20" s="119"/>
      <c r="G20" s="119"/>
      <c r="H20" s="119"/>
      <c r="I20" s="119"/>
      <c r="J20" s="119"/>
      <c r="K20" s="119"/>
      <c r="L20" s="119"/>
      <c r="M20" s="119"/>
      <c r="N20" s="119"/>
      <c r="O20" s="119"/>
      <c r="P20" s="119"/>
      <c r="Q20" s="119"/>
      <c r="R20" s="119"/>
      <c r="S20" s="119">
        <f t="shared" si="0"/>
        <v>0</v>
      </c>
      <c r="T20" s="119"/>
    </row>
    <row r="21" spans="1:20" x14ac:dyDescent="0.25">
      <c r="A21" s="61" t="s">
        <v>71</v>
      </c>
      <c r="B21" s="119"/>
      <c r="C21" s="119"/>
      <c r="D21" s="119"/>
      <c r="E21" s="119"/>
      <c r="F21" s="119"/>
      <c r="G21" s="119"/>
      <c r="H21" s="119"/>
      <c r="I21" s="119"/>
      <c r="J21" s="119"/>
      <c r="K21" s="119"/>
      <c r="L21" s="119"/>
      <c r="M21" s="119"/>
      <c r="N21" s="119"/>
      <c r="O21" s="119"/>
      <c r="P21" s="119"/>
      <c r="Q21" s="119"/>
      <c r="R21" s="119"/>
      <c r="S21" s="119">
        <f t="shared" si="0"/>
        <v>0</v>
      </c>
      <c r="T21" s="119"/>
    </row>
    <row r="22" spans="1:20" x14ac:dyDescent="0.25">
      <c r="A22" s="61" t="s">
        <v>72</v>
      </c>
      <c r="B22" s="119"/>
      <c r="C22" s="119"/>
      <c r="D22" s="119"/>
      <c r="E22" s="119"/>
      <c r="F22" s="119"/>
      <c r="G22" s="119"/>
      <c r="H22" s="119"/>
      <c r="I22" s="119"/>
      <c r="J22" s="119"/>
      <c r="K22" s="119"/>
      <c r="L22" s="119"/>
      <c r="M22" s="119"/>
      <c r="N22" s="119"/>
      <c r="O22" s="119"/>
      <c r="P22" s="119"/>
      <c r="Q22" s="119"/>
      <c r="R22" s="119"/>
      <c r="S22" s="119">
        <f t="shared" si="0"/>
        <v>0</v>
      </c>
      <c r="T22" s="119"/>
    </row>
    <row r="23" spans="1:20" x14ac:dyDescent="0.25">
      <c r="A23" s="61" t="s">
        <v>73</v>
      </c>
      <c r="B23" s="119"/>
      <c r="C23" s="332"/>
      <c r="D23" s="119"/>
      <c r="E23" s="332"/>
      <c r="F23" s="119"/>
      <c r="G23" s="332"/>
      <c r="H23" s="119"/>
      <c r="I23" s="332"/>
      <c r="J23" s="119"/>
      <c r="K23" s="332"/>
      <c r="L23" s="119"/>
      <c r="M23" s="332"/>
      <c r="N23" s="119"/>
      <c r="O23" s="332"/>
      <c r="P23" s="119"/>
      <c r="Q23" s="332"/>
      <c r="R23" s="119"/>
      <c r="S23" s="332">
        <f t="shared" si="0"/>
        <v>0</v>
      </c>
      <c r="T23" s="119"/>
    </row>
    <row r="24" spans="1:20" x14ac:dyDescent="0.25">
      <c r="A24" s="63" t="str">
        <f>CONCATENATE("مانده تجدید ارائه شده در","",'سر برگ صفحات'!A7)</f>
        <v>مانده تجدید ارائه شده در1398/12/29</v>
      </c>
      <c r="B24" s="119"/>
      <c r="C24" s="332">
        <f>SUM(C18:C23)</f>
        <v>0</v>
      </c>
      <c r="D24" s="119"/>
      <c r="E24" s="332">
        <f>SUM(E18:E23)</f>
        <v>0</v>
      </c>
      <c r="F24" s="119"/>
      <c r="G24" s="332">
        <f>SUM(G18:G23)</f>
        <v>0</v>
      </c>
      <c r="H24" s="119"/>
      <c r="I24" s="332">
        <f>SUM(I18:I23)</f>
        <v>0</v>
      </c>
      <c r="J24" s="119"/>
      <c r="K24" s="332">
        <f>SUM(K18:K23)</f>
        <v>0</v>
      </c>
      <c r="L24" s="119"/>
      <c r="M24" s="332">
        <f>SUM(M18:M23)</f>
        <v>0</v>
      </c>
      <c r="N24" s="119"/>
      <c r="O24" s="332">
        <f>SUM(O18:O23)</f>
        <v>0</v>
      </c>
      <c r="P24" s="119"/>
      <c r="Q24" s="332">
        <f>SUM(Q18:Q23)</f>
        <v>0</v>
      </c>
      <c r="R24" s="119"/>
      <c r="S24" s="332">
        <f>SUM(S18:S23)</f>
        <v>0</v>
      </c>
      <c r="T24" s="119"/>
    </row>
    <row r="25" spans="1:20" x14ac:dyDescent="0.25">
      <c r="A25" s="63"/>
      <c r="B25" s="119"/>
      <c r="C25" s="116"/>
      <c r="D25" s="119"/>
      <c r="E25" s="116"/>
      <c r="F25" s="119"/>
      <c r="G25" s="116"/>
      <c r="H25" s="119"/>
      <c r="I25" s="116"/>
      <c r="J25" s="119"/>
      <c r="K25" s="116"/>
      <c r="L25" s="119"/>
      <c r="M25" s="116"/>
      <c r="N25" s="119"/>
      <c r="O25" s="116"/>
      <c r="P25" s="119"/>
      <c r="Q25" s="116"/>
      <c r="R25" s="119"/>
      <c r="S25" s="116"/>
      <c r="T25" s="119"/>
    </row>
    <row r="26" spans="1:20" x14ac:dyDescent="0.25">
      <c r="A26" s="63"/>
      <c r="B26" s="119"/>
      <c r="C26" s="116"/>
      <c r="D26" s="119"/>
      <c r="E26" s="116"/>
      <c r="F26" s="119"/>
      <c r="G26" s="116"/>
      <c r="H26" s="119"/>
      <c r="I26" s="116"/>
      <c r="J26" s="119"/>
      <c r="K26" s="116"/>
      <c r="L26" s="119"/>
      <c r="M26" s="116"/>
      <c r="N26" s="119"/>
      <c r="O26" s="116"/>
      <c r="P26" s="119"/>
      <c r="Q26" s="116"/>
      <c r="R26" s="119"/>
      <c r="S26" s="116"/>
      <c r="T26" s="119"/>
    </row>
    <row r="27" spans="1:20" x14ac:dyDescent="0.25">
      <c r="A27" s="63"/>
      <c r="B27" s="119"/>
      <c r="C27" s="116"/>
      <c r="D27" s="119"/>
      <c r="E27" s="116"/>
      <c r="F27" s="119"/>
      <c r="G27" s="116"/>
      <c r="H27" s="119"/>
      <c r="I27" s="116"/>
      <c r="J27" s="119"/>
      <c r="K27" s="116"/>
      <c r="L27" s="119"/>
      <c r="M27" s="116"/>
      <c r="N27" s="119"/>
      <c r="O27" s="116"/>
      <c r="P27" s="119"/>
      <c r="Q27" s="116"/>
      <c r="R27" s="119"/>
      <c r="S27" s="116"/>
      <c r="T27" s="119"/>
    </row>
    <row r="28" spans="1:20" x14ac:dyDescent="0.25">
      <c r="A28" s="63"/>
      <c r="B28" s="119"/>
      <c r="C28" s="116"/>
      <c r="D28" s="119"/>
      <c r="E28" s="116"/>
      <c r="F28" s="119"/>
      <c r="G28" s="116"/>
      <c r="H28" s="119"/>
      <c r="I28" s="116"/>
      <c r="J28" s="119"/>
      <c r="K28" s="116"/>
      <c r="L28" s="119"/>
      <c r="M28" s="116"/>
      <c r="N28" s="119"/>
      <c r="O28" s="116"/>
      <c r="P28" s="119"/>
      <c r="Q28" s="116"/>
      <c r="R28" s="119"/>
      <c r="S28" s="116"/>
      <c r="T28" s="119"/>
    </row>
    <row r="29" spans="1:20" ht="19.5" x14ac:dyDescent="0.25">
      <c r="A29" s="883">
        <v>6</v>
      </c>
      <c r="B29" s="883"/>
      <c r="C29" s="883"/>
      <c r="D29" s="883"/>
      <c r="E29" s="883"/>
      <c r="F29" s="883"/>
      <c r="G29" s="883"/>
      <c r="H29" s="883"/>
      <c r="I29" s="883"/>
      <c r="J29" s="883"/>
      <c r="K29" s="883"/>
      <c r="L29" s="883"/>
      <c r="M29" s="883"/>
      <c r="N29" s="883"/>
      <c r="O29" s="883"/>
      <c r="P29" s="883"/>
      <c r="Q29" s="883"/>
      <c r="R29" s="883"/>
      <c r="S29" s="883"/>
      <c r="T29" s="883"/>
    </row>
    <row r="30" spans="1:20" x14ac:dyDescent="0.25">
      <c r="A30" s="63" t="str">
        <f>CONCATENATE("تغییرات حقوق مالکانه در","",'سر برگ صفحات'!A5)</f>
        <v>تغییرات حقوق مالکانه درسال 1399</v>
      </c>
      <c r="B30" s="119"/>
      <c r="C30" s="119"/>
      <c r="D30" s="119"/>
      <c r="E30" s="119"/>
      <c r="F30" s="119"/>
      <c r="G30" s="119"/>
      <c r="H30" s="119"/>
      <c r="I30" s="119"/>
      <c r="J30" s="119"/>
      <c r="K30" s="119"/>
      <c r="L30" s="119"/>
      <c r="M30" s="119"/>
      <c r="N30" s="119"/>
      <c r="O30" s="119"/>
      <c r="P30" s="119"/>
      <c r="Q30" s="119"/>
      <c r="R30" s="119"/>
      <c r="S30" s="119"/>
      <c r="T30" s="119"/>
    </row>
    <row r="31" spans="1:20" x14ac:dyDescent="0.25">
      <c r="A31" s="61" t="str">
        <f>CONCATENATE("سود خالص ","",'سر برگ صفحات'!A5)</f>
        <v>سود خالص سال 1399</v>
      </c>
      <c r="B31" s="119"/>
      <c r="C31" s="119"/>
      <c r="D31" s="119"/>
      <c r="E31" s="119"/>
      <c r="F31" s="119"/>
      <c r="G31" s="119"/>
      <c r="H31" s="119"/>
      <c r="I31" s="119"/>
      <c r="J31" s="119"/>
      <c r="K31" s="119"/>
      <c r="L31" s="119"/>
      <c r="M31" s="119"/>
      <c r="N31" s="119"/>
      <c r="O31" s="119"/>
      <c r="P31" s="119"/>
      <c r="Q31" s="119"/>
      <c r="R31" s="119"/>
      <c r="S31" s="119">
        <f t="shared" ref="S31:S38" si="1">SUM(C31:Q31)</f>
        <v>0</v>
      </c>
      <c r="T31" s="119"/>
    </row>
    <row r="32" spans="1:20" x14ac:dyDescent="0.25">
      <c r="A32" s="61" t="s">
        <v>74</v>
      </c>
      <c r="B32" s="119"/>
      <c r="C32" s="332"/>
      <c r="D32" s="119"/>
      <c r="E32" s="332"/>
      <c r="F32" s="119"/>
      <c r="G32" s="332"/>
      <c r="H32" s="119"/>
      <c r="I32" s="332"/>
      <c r="J32" s="119"/>
      <c r="K32" s="332"/>
      <c r="L32" s="119"/>
      <c r="M32" s="332"/>
      <c r="N32" s="119"/>
      <c r="O32" s="332"/>
      <c r="P32" s="119"/>
      <c r="Q32" s="332"/>
      <c r="R32" s="119"/>
      <c r="S32" s="332">
        <f t="shared" si="1"/>
        <v>0</v>
      </c>
      <c r="T32" s="119"/>
    </row>
    <row r="33" spans="1:20" x14ac:dyDescent="0.25">
      <c r="A33" s="61" t="str">
        <f>CONCATENATE("سود جامع ","",'سر برگ صفحات'!A5)</f>
        <v>سود جامع سال 1399</v>
      </c>
      <c r="B33" s="119"/>
      <c r="C33" s="332">
        <f>SUM(C31:C32)</f>
        <v>0</v>
      </c>
      <c r="D33" s="119"/>
      <c r="E33" s="332">
        <f>SUM(E31:E32)</f>
        <v>0</v>
      </c>
      <c r="F33" s="119"/>
      <c r="G33" s="332">
        <f>SUM(G31:G32)</f>
        <v>0</v>
      </c>
      <c r="H33" s="119"/>
      <c r="I33" s="332">
        <f>SUM(I31:I32)</f>
        <v>0</v>
      </c>
      <c r="J33" s="119"/>
      <c r="K33" s="332">
        <f>SUM(K31:K32)</f>
        <v>0</v>
      </c>
      <c r="L33" s="119"/>
      <c r="M33" s="332">
        <f>SUM(M31:M32)</f>
        <v>0</v>
      </c>
      <c r="N33" s="119"/>
      <c r="O33" s="332">
        <f>SUM(O31:O32)</f>
        <v>0</v>
      </c>
      <c r="P33" s="119"/>
      <c r="Q33" s="332">
        <f>SUM(Q31:Q32)</f>
        <v>0</v>
      </c>
      <c r="R33" s="119"/>
      <c r="S33" s="332">
        <f>SUM(S31:S32)</f>
        <v>0</v>
      </c>
      <c r="T33" s="119"/>
    </row>
    <row r="34" spans="1:20" x14ac:dyDescent="0.25">
      <c r="A34" s="61" t="s">
        <v>70</v>
      </c>
      <c r="B34" s="119"/>
      <c r="C34" s="119"/>
      <c r="D34" s="119"/>
      <c r="E34" s="119"/>
      <c r="F34" s="119"/>
      <c r="G34" s="119"/>
      <c r="H34" s="119"/>
      <c r="I34" s="119"/>
      <c r="J34" s="119"/>
      <c r="K34" s="119"/>
      <c r="L34" s="119"/>
      <c r="M34" s="119"/>
      <c r="N34" s="119"/>
      <c r="O34" s="119"/>
      <c r="P34" s="119"/>
      <c r="Q34" s="119"/>
      <c r="R34" s="119"/>
      <c r="S34" s="119">
        <f t="shared" si="1"/>
        <v>0</v>
      </c>
      <c r="T34" s="119"/>
    </row>
    <row r="35" spans="1:20" x14ac:dyDescent="0.25">
      <c r="A35" s="61" t="s">
        <v>33</v>
      </c>
      <c r="B35" s="119"/>
      <c r="C35" s="119"/>
      <c r="D35" s="119"/>
      <c r="E35" s="119"/>
      <c r="F35" s="119"/>
      <c r="G35" s="119"/>
      <c r="H35" s="119"/>
      <c r="I35" s="119"/>
      <c r="J35" s="119"/>
      <c r="K35" s="119"/>
      <c r="L35" s="119"/>
      <c r="M35" s="119"/>
      <c r="N35" s="119"/>
      <c r="O35" s="119"/>
      <c r="P35" s="119"/>
      <c r="Q35" s="119"/>
      <c r="R35" s="119"/>
      <c r="S35" s="119">
        <f t="shared" si="1"/>
        <v>0</v>
      </c>
      <c r="T35" s="119"/>
    </row>
    <row r="36" spans="1:20" x14ac:dyDescent="0.25">
      <c r="A36" s="61" t="s">
        <v>40</v>
      </c>
      <c r="B36" s="119"/>
      <c r="C36" s="119">
        <v>0</v>
      </c>
      <c r="D36" s="119"/>
      <c r="E36" s="119"/>
      <c r="F36" s="119"/>
      <c r="G36" s="119"/>
      <c r="H36" s="119"/>
      <c r="I36" s="119"/>
      <c r="J36" s="119"/>
      <c r="K36" s="119"/>
      <c r="L36" s="119"/>
      <c r="M36" s="119"/>
      <c r="N36" s="119"/>
      <c r="O36" s="119"/>
      <c r="P36" s="119"/>
      <c r="Q36" s="119"/>
      <c r="R36" s="119"/>
      <c r="S36" s="119">
        <f t="shared" si="1"/>
        <v>0</v>
      </c>
      <c r="T36" s="119"/>
    </row>
    <row r="37" spans="1:20" x14ac:dyDescent="0.25">
      <c r="A37" s="61" t="s">
        <v>71</v>
      </c>
      <c r="B37" s="119"/>
      <c r="C37" s="119"/>
      <c r="D37" s="119"/>
      <c r="E37" s="119"/>
      <c r="F37" s="119"/>
      <c r="G37" s="119"/>
      <c r="H37" s="119"/>
      <c r="I37" s="119"/>
      <c r="J37" s="119"/>
      <c r="K37" s="119"/>
      <c r="L37" s="119"/>
      <c r="M37" s="119"/>
      <c r="N37" s="119"/>
      <c r="O37" s="119"/>
      <c r="P37" s="119"/>
      <c r="Q37" s="119"/>
      <c r="R37" s="119"/>
      <c r="S37" s="119">
        <f t="shared" si="1"/>
        <v>0</v>
      </c>
      <c r="T37" s="119"/>
    </row>
    <row r="38" spans="1:20" x14ac:dyDescent="0.25">
      <c r="A38" s="61" t="s">
        <v>72</v>
      </c>
      <c r="B38" s="119"/>
      <c r="C38" s="119"/>
      <c r="D38" s="119"/>
      <c r="E38" s="119"/>
      <c r="F38" s="119"/>
      <c r="G38" s="119"/>
      <c r="H38" s="119"/>
      <c r="I38" s="119"/>
      <c r="J38" s="119"/>
      <c r="K38" s="119"/>
      <c r="L38" s="119"/>
      <c r="M38" s="119"/>
      <c r="N38" s="119"/>
      <c r="O38" s="119"/>
      <c r="P38" s="119"/>
      <c r="Q38" s="119"/>
      <c r="R38" s="119"/>
      <c r="S38" s="119">
        <f t="shared" si="1"/>
        <v>0</v>
      </c>
      <c r="T38" s="119"/>
    </row>
    <row r="39" spans="1:20" x14ac:dyDescent="0.25">
      <c r="A39" s="61" t="s">
        <v>73</v>
      </c>
      <c r="B39" s="119"/>
      <c r="C39" s="332"/>
      <c r="D39" s="119"/>
      <c r="E39" s="332"/>
      <c r="F39" s="119"/>
      <c r="G39" s="332"/>
      <c r="H39" s="119"/>
      <c r="I39" s="332"/>
      <c r="J39" s="119"/>
      <c r="K39" s="332"/>
      <c r="L39" s="119"/>
      <c r="M39" s="332"/>
      <c r="N39" s="119"/>
      <c r="O39" s="332"/>
      <c r="P39" s="119"/>
      <c r="Q39" s="332"/>
      <c r="R39" s="119"/>
      <c r="S39" s="119">
        <f>SUM(C39:Q39)</f>
        <v>0</v>
      </c>
      <c r="T39" s="119"/>
    </row>
    <row r="40" spans="1:20" ht="18.75" thickBot="1" x14ac:dyDescent="0.3">
      <c r="A40" s="63" t="str">
        <f>CONCATENATE("مانده در","",'سر برگ صفحات'!A8)</f>
        <v>مانده در1399/12/30</v>
      </c>
      <c r="B40" s="119"/>
      <c r="C40" s="123">
        <f>SUM(C34:C39)</f>
        <v>0</v>
      </c>
      <c r="D40" s="119"/>
      <c r="E40" s="123">
        <f>SUM(E34:E39)</f>
        <v>0</v>
      </c>
      <c r="F40" s="119"/>
      <c r="G40" s="123">
        <f>SUM(G34:G39)</f>
        <v>0</v>
      </c>
      <c r="H40" s="119"/>
      <c r="I40" s="123">
        <f>SUM(I34:I39)</f>
        <v>0</v>
      </c>
      <c r="J40" s="119"/>
      <c r="K40" s="123">
        <f>SUM(K34:K39)</f>
        <v>0</v>
      </c>
      <c r="L40" s="119"/>
      <c r="M40" s="123">
        <f>SUM(M34:M39)</f>
        <v>0</v>
      </c>
      <c r="N40" s="119"/>
      <c r="O40" s="123">
        <f>SUM(O34:O39)</f>
        <v>0</v>
      </c>
      <c r="P40" s="119"/>
      <c r="Q40" s="123">
        <f>SUM(Q34:Q39)</f>
        <v>0</v>
      </c>
      <c r="R40" s="119"/>
      <c r="S40" s="123">
        <f>SUM(S34:S39)</f>
        <v>0</v>
      </c>
      <c r="T40" s="119"/>
    </row>
    <row r="41" spans="1:20" ht="18.75" thickTop="1" x14ac:dyDescent="0.25">
      <c r="A41" s="886"/>
      <c r="B41" s="886"/>
      <c r="C41" s="886"/>
      <c r="D41" s="886"/>
      <c r="E41" s="886"/>
      <c r="F41" s="886"/>
      <c r="G41" s="886"/>
      <c r="H41" s="886"/>
      <c r="I41" s="886"/>
      <c r="J41" s="886"/>
      <c r="K41" s="886"/>
      <c r="L41" s="886"/>
      <c r="M41" s="886"/>
      <c r="N41" s="886"/>
      <c r="O41" s="886"/>
      <c r="P41" s="886"/>
      <c r="Q41" s="886"/>
      <c r="R41" s="886"/>
      <c r="S41" s="886"/>
      <c r="T41" s="886"/>
    </row>
    <row r="42" spans="1:20" x14ac:dyDescent="0.25">
      <c r="A42" s="885"/>
      <c r="B42" s="885"/>
      <c r="C42" s="885"/>
      <c r="D42" s="885"/>
      <c r="E42" s="885"/>
      <c r="F42" s="885"/>
      <c r="G42" s="885"/>
      <c r="H42" s="885"/>
      <c r="I42" s="885"/>
      <c r="J42" s="885"/>
      <c r="K42" s="885"/>
      <c r="L42" s="885"/>
      <c r="M42" s="885"/>
      <c r="N42" s="885"/>
      <c r="O42" s="885"/>
      <c r="P42" s="885"/>
      <c r="Q42" s="885"/>
      <c r="R42" s="885"/>
      <c r="S42" s="885"/>
      <c r="T42" s="885"/>
    </row>
    <row r="43" spans="1:20" x14ac:dyDescent="0.25">
      <c r="A43" s="61"/>
      <c r="B43" s="119"/>
      <c r="C43" s="119"/>
      <c r="D43" s="119"/>
      <c r="E43" s="119"/>
      <c r="F43" s="119"/>
      <c r="G43" s="119"/>
      <c r="H43" s="119"/>
      <c r="I43" s="119"/>
      <c r="J43" s="119"/>
      <c r="K43" s="119"/>
      <c r="L43" s="119"/>
      <c r="M43" s="119"/>
      <c r="N43" s="119"/>
      <c r="O43" s="119"/>
      <c r="P43" s="119"/>
      <c r="Q43" s="119"/>
      <c r="R43" s="119"/>
      <c r="S43" s="119"/>
      <c r="T43" s="119"/>
    </row>
    <row r="44" spans="1:20" x14ac:dyDescent="0.25">
      <c r="A44" s="61"/>
      <c r="B44" s="119"/>
      <c r="C44" s="119"/>
      <c r="D44" s="119"/>
      <c r="E44" s="119"/>
      <c r="F44" s="119"/>
      <c r="G44" s="119"/>
      <c r="H44" s="119"/>
      <c r="I44" s="119"/>
      <c r="J44" s="119"/>
      <c r="K44" s="119"/>
      <c r="L44" s="119"/>
      <c r="M44" s="119"/>
      <c r="N44" s="119"/>
      <c r="O44" s="119"/>
      <c r="P44" s="119"/>
      <c r="Q44" s="119"/>
      <c r="R44" s="119"/>
      <c r="S44" s="119"/>
      <c r="T44" s="119"/>
    </row>
    <row r="45" spans="1:20" x14ac:dyDescent="0.25">
      <c r="A45" s="61"/>
      <c r="B45" s="119"/>
      <c r="C45" s="119"/>
      <c r="D45" s="119"/>
      <c r="E45" s="119"/>
      <c r="F45" s="119"/>
      <c r="G45" s="119"/>
      <c r="H45" s="119"/>
      <c r="I45" s="119"/>
      <c r="J45" s="119"/>
      <c r="K45" s="119"/>
      <c r="L45" s="119"/>
      <c r="M45" s="119"/>
      <c r="N45" s="119"/>
      <c r="O45" s="119"/>
      <c r="P45" s="119"/>
      <c r="Q45" s="119"/>
      <c r="R45" s="119"/>
      <c r="S45" s="119"/>
      <c r="T45" s="119"/>
    </row>
    <row r="46" spans="1:20" x14ac:dyDescent="0.25">
      <c r="A46" s="61"/>
      <c r="B46" s="119"/>
      <c r="C46" s="119"/>
      <c r="D46" s="119"/>
      <c r="E46" s="119"/>
      <c r="F46" s="119"/>
      <c r="G46" s="119"/>
      <c r="H46" s="119"/>
      <c r="I46" s="119"/>
      <c r="J46" s="119"/>
      <c r="K46" s="119"/>
      <c r="L46" s="119"/>
      <c r="M46" s="119"/>
      <c r="N46" s="119"/>
      <c r="O46" s="119"/>
      <c r="P46" s="119"/>
      <c r="Q46" s="119"/>
      <c r="R46" s="119"/>
      <c r="S46" s="119"/>
      <c r="T46" s="119"/>
    </row>
    <row r="47" spans="1:20" x14ac:dyDescent="0.25">
      <c r="A47" s="61"/>
      <c r="B47" s="119"/>
      <c r="C47" s="119"/>
      <c r="D47" s="119"/>
      <c r="E47" s="119"/>
      <c r="F47" s="119"/>
      <c r="G47" s="119"/>
      <c r="H47" s="119"/>
      <c r="I47" s="119"/>
      <c r="J47" s="119"/>
      <c r="K47" s="119"/>
      <c r="L47" s="119"/>
      <c r="M47" s="119"/>
      <c r="N47" s="119"/>
      <c r="O47" s="119"/>
      <c r="P47" s="119"/>
      <c r="Q47" s="119"/>
      <c r="R47" s="119"/>
      <c r="S47" s="119"/>
      <c r="T47" s="119"/>
    </row>
    <row r="48" spans="1:20" x14ac:dyDescent="0.25">
      <c r="A48" s="61"/>
      <c r="B48" s="119"/>
      <c r="C48" s="119"/>
      <c r="D48" s="119"/>
      <c r="E48" s="119"/>
      <c r="F48" s="119"/>
      <c r="G48" s="119"/>
      <c r="H48" s="119"/>
      <c r="I48" s="119"/>
      <c r="J48" s="119"/>
      <c r="K48" s="119"/>
      <c r="L48" s="119"/>
      <c r="M48" s="119"/>
      <c r="N48" s="119"/>
      <c r="O48" s="119"/>
      <c r="P48" s="119"/>
      <c r="Q48" s="119"/>
      <c r="R48" s="119"/>
      <c r="S48" s="119"/>
      <c r="T48" s="119"/>
    </row>
    <row r="49" spans="1:20" x14ac:dyDescent="0.25">
      <c r="A49" s="61"/>
      <c r="B49" s="119"/>
      <c r="C49" s="119"/>
      <c r="D49" s="119"/>
      <c r="E49" s="119"/>
      <c r="F49" s="119"/>
      <c r="G49" s="119"/>
      <c r="H49" s="119"/>
      <c r="I49" s="119"/>
      <c r="J49" s="119"/>
      <c r="K49" s="119"/>
      <c r="L49" s="119"/>
      <c r="M49" s="119"/>
      <c r="N49" s="119"/>
      <c r="O49" s="119"/>
      <c r="P49" s="119"/>
      <c r="Q49" s="119"/>
      <c r="R49" s="119"/>
      <c r="S49" s="119"/>
      <c r="T49" s="119"/>
    </row>
    <row r="50" spans="1:20" x14ac:dyDescent="0.25">
      <c r="A50" s="61"/>
      <c r="B50" s="119"/>
      <c r="C50" s="119"/>
      <c r="D50" s="119"/>
      <c r="E50" s="119"/>
      <c r="F50" s="119"/>
      <c r="G50" s="119"/>
      <c r="H50" s="119"/>
      <c r="I50" s="119"/>
      <c r="J50" s="119"/>
      <c r="K50" s="119"/>
      <c r="L50" s="119"/>
      <c r="M50" s="119"/>
      <c r="N50" s="119"/>
      <c r="O50" s="119"/>
      <c r="P50" s="119"/>
      <c r="Q50" s="119"/>
      <c r="R50" s="119"/>
      <c r="S50" s="119"/>
      <c r="T50" s="119"/>
    </row>
    <row r="51" spans="1:20" x14ac:dyDescent="0.25">
      <c r="A51" s="61"/>
      <c r="B51" s="119"/>
      <c r="C51" s="119"/>
      <c r="D51" s="119"/>
      <c r="E51" s="119"/>
      <c r="F51" s="119"/>
      <c r="G51" s="119"/>
      <c r="H51" s="119"/>
      <c r="I51" s="119"/>
      <c r="J51" s="119"/>
      <c r="K51" s="119"/>
      <c r="L51" s="119"/>
      <c r="M51" s="119"/>
      <c r="N51" s="119"/>
      <c r="O51" s="119"/>
      <c r="P51" s="119"/>
      <c r="Q51" s="119"/>
      <c r="R51" s="119"/>
      <c r="S51" s="119"/>
      <c r="T51" s="119"/>
    </row>
    <row r="52" spans="1:20" x14ac:dyDescent="0.25">
      <c r="A52" s="61"/>
      <c r="B52" s="119"/>
      <c r="C52" s="119"/>
      <c r="D52" s="119"/>
      <c r="E52" s="119"/>
      <c r="F52" s="119"/>
      <c r="G52" s="119"/>
      <c r="H52" s="119"/>
      <c r="I52" s="119"/>
      <c r="J52" s="119"/>
      <c r="K52" s="119"/>
      <c r="L52" s="119"/>
      <c r="M52" s="119"/>
      <c r="N52" s="119"/>
      <c r="O52" s="119"/>
      <c r="P52" s="119"/>
      <c r="Q52" s="119"/>
      <c r="R52" s="119"/>
      <c r="S52" s="119"/>
      <c r="T52" s="119"/>
    </row>
    <row r="53" spans="1:20" x14ac:dyDescent="0.25">
      <c r="A53" s="61"/>
      <c r="B53" s="119"/>
      <c r="C53" s="119"/>
      <c r="D53" s="119"/>
      <c r="E53" s="119"/>
      <c r="F53" s="119"/>
      <c r="G53" s="119"/>
      <c r="H53" s="119"/>
      <c r="I53" s="119"/>
      <c r="J53" s="119"/>
      <c r="K53" s="119"/>
      <c r="L53" s="119"/>
      <c r="M53" s="119"/>
      <c r="N53" s="119"/>
      <c r="O53" s="119"/>
      <c r="P53" s="119"/>
      <c r="Q53" s="119"/>
      <c r="R53" s="119"/>
      <c r="S53" s="119"/>
      <c r="T53" s="119"/>
    </row>
    <row r="54" spans="1:20" x14ac:dyDescent="0.25">
      <c r="A54" s="61"/>
      <c r="B54" s="119"/>
      <c r="C54" s="119"/>
      <c r="D54" s="119"/>
      <c r="E54" s="119"/>
      <c r="F54" s="119"/>
      <c r="G54" s="119"/>
      <c r="H54" s="119"/>
      <c r="I54" s="119"/>
      <c r="J54" s="119"/>
      <c r="K54" s="119"/>
      <c r="L54" s="119"/>
      <c r="M54" s="119"/>
      <c r="N54" s="119"/>
      <c r="O54" s="119"/>
      <c r="P54" s="119"/>
      <c r="Q54" s="119"/>
      <c r="R54" s="119"/>
      <c r="S54" s="119"/>
      <c r="T54" s="119"/>
    </row>
    <row r="55" spans="1:20" ht="19.5" x14ac:dyDescent="0.25">
      <c r="A55" s="883">
        <v>6</v>
      </c>
      <c r="B55" s="883"/>
      <c r="C55" s="883"/>
      <c r="D55" s="883"/>
      <c r="E55" s="883"/>
      <c r="F55" s="883"/>
      <c r="G55" s="883"/>
      <c r="H55" s="883"/>
      <c r="I55" s="883"/>
      <c r="J55" s="883"/>
      <c r="K55" s="883"/>
      <c r="L55" s="883"/>
      <c r="M55" s="883"/>
      <c r="N55" s="883"/>
      <c r="O55" s="883"/>
      <c r="P55" s="883"/>
      <c r="Q55" s="883"/>
      <c r="R55" s="883"/>
      <c r="S55" s="883"/>
      <c r="T55" s="883"/>
    </row>
    <row r="56" spans="1:20" x14ac:dyDescent="0.25">
      <c r="A56" s="61"/>
      <c r="B56" s="119"/>
      <c r="C56" s="119"/>
      <c r="D56" s="119"/>
      <c r="E56" s="119"/>
      <c r="F56" s="119"/>
      <c r="G56" s="119"/>
      <c r="H56" s="119"/>
      <c r="I56" s="119"/>
      <c r="J56" s="119"/>
      <c r="K56" s="119"/>
      <c r="L56" s="119"/>
      <c r="M56" s="119"/>
      <c r="N56" s="119"/>
      <c r="O56" s="119"/>
      <c r="P56" s="119"/>
      <c r="Q56" s="119"/>
      <c r="R56" s="119"/>
      <c r="S56" s="119"/>
      <c r="T56" s="119"/>
    </row>
    <row r="57" spans="1:20" x14ac:dyDescent="0.25">
      <c r="A57" s="61"/>
      <c r="B57" s="119"/>
      <c r="C57" s="119"/>
      <c r="D57" s="119"/>
      <c r="E57" s="119"/>
      <c r="F57" s="119"/>
      <c r="G57" s="119"/>
      <c r="H57" s="119"/>
      <c r="I57" s="119"/>
      <c r="J57" s="119"/>
      <c r="K57" s="119"/>
      <c r="L57" s="119"/>
      <c r="M57" s="119"/>
      <c r="N57" s="119"/>
      <c r="O57" s="119"/>
      <c r="P57" s="119"/>
      <c r="Q57" s="119"/>
      <c r="R57" s="119"/>
      <c r="S57" s="119"/>
      <c r="T57" s="119"/>
    </row>
    <row r="58" spans="1:20" x14ac:dyDescent="0.25">
      <c r="A58" s="61"/>
      <c r="B58" s="119"/>
      <c r="C58" s="119"/>
      <c r="D58" s="119"/>
      <c r="E58" s="119"/>
      <c r="F58" s="119"/>
      <c r="G58" s="119"/>
      <c r="H58" s="119"/>
      <c r="I58" s="119"/>
      <c r="J58" s="119"/>
      <c r="K58" s="119"/>
      <c r="L58" s="119"/>
      <c r="M58" s="119"/>
      <c r="N58" s="119"/>
      <c r="O58" s="119"/>
      <c r="P58" s="119"/>
      <c r="Q58" s="119"/>
      <c r="R58" s="119"/>
      <c r="S58" s="119"/>
      <c r="T58" s="119"/>
    </row>
    <row r="59" spans="1:20" x14ac:dyDescent="0.25">
      <c r="A59" s="61"/>
      <c r="B59" s="119"/>
      <c r="C59" s="119"/>
      <c r="D59" s="119"/>
      <c r="E59" s="119"/>
      <c r="F59" s="119"/>
      <c r="G59" s="119"/>
      <c r="H59" s="119"/>
      <c r="I59" s="119"/>
      <c r="J59" s="119"/>
      <c r="K59" s="119"/>
      <c r="L59" s="119"/>
      <c r="M59" s="119"/>
      <c r="N59" s="119"/>
      <c r="O59" s="119"/>
      <c r="P59" s="119"/>
      <c r="Q59" s="119"/>
      <c r="R59" s="119"/>
      <c r="S59" s="119"/>
      <c r="T59" s="119"/>
    </row>
    <row r="60" spans="1:20" x14ac:dyDescent="0.25">
      <c r="A60" s="61"/>
      <c r="B60" s="119"/>
      <c r="C60" s="119"/>
      <c r="D60" s="119"/>
      <c r="E60" s="119"/>
      <c r="F60" s="119"/>
      <c r="G60" s="119"/>
      <c r="H60" s="119"/>
      <c r="I60" s="119"/>
      <c r="J60" s="119"/>
      <c r="K60" s="119"/>
      <c r="L60" s="119"/>
      <c r="M60" s="119"/>
      <c r="N60" s="119"/>
      <c r="O60" s="119"/>
      <c r="P60" s="119"/>
      <c r="Q60" s="119"/>
      <c r="R60" s="119"/>
      <c r="S60" s="119"/>
      <c r="T60" s="119"/>
    </row>
    <row r="61" spans="1:20" x14ac:dyDescent="0.25">
      <c r="A61" s="61"/>
      <c r="B61" s="119"/>
      <c r="C61" s="119"/>
      <c r="D61" s="119"/>
      <c r="E61" s="119"/>
      <c r="F61" s="119"/>
      <c r="G61" s="119"/>
      <c r="H61" s="119"/>
      <c r="I61" s="119"/>
      <c r="J61" s="119"/>
      <c r="K61" s="119"/>
      <c r="L61" s="119"/>
      <c r="M61" s="119"/>
      <c r="N61" s="119"/>
      <c r="O61" s="119"/>
      <c r="P61" s="119"/>
      <c r="Q61" s="119"/>
      <c r="R61" s="119"/>
      <c r="S61" s="119"/>
      <c r="T61" s="119"/>
    </row>
    <row r="62" spans="1:20" x14ac:dyDescent="0.25">
      <c r="A62" s="61"/>
      <c r="B62" s="119"/>
      <c r="C62" s="119"/>
      <c r="D62" s="119"/>
      <c r="E62" s="119"/>
      <c r="F62" s="119"/>
      <c r="G62" s="119"/>
      <c r="H62" s="119"/>
      <c r="I62" s="119"/>
      <c r="J62" s="119"/>
      <c r="K62" s="119"/>
      <c r="L62" s="119"/>
      <c r="M62" s="119"/>
      <c r="N62" s="119"/>
      <c r="O62" s="119"/>
      <c r="P62" s="119"/>
      <c r="Q62" s="119"/>
      <c r="R62" s="119"/>
      <c r="S62" s="119"/>
      <c r="T62" s="119"/>
    </row>
    <row r="63" spans="1:20" x14ac:dyDescent="0.25">
      <c r="A63" s="61"/>
      <c r="B63" s="119"/>
      <c r="C63" s="119"/>
      <c r="D63" s="119"/>
      <c r="E63" s="119"/>
      <c r="F63" s="119"/>
      <c r="G63" s="119"/>
      <c r="H63" s="119"/>
      <c r="I63" s="119"/>
      <c r="J63" s="119"/>
      <c r="K63" s="119"/>
      <c r="L63" s="119"/>
      <c r="M63" s="119"/>
      <c r="N63" s="119"/>
      <c r="O63" s="119"/>
      <c r="P63" s="119"/>
      <c r="Q63" s="119"/>
      <c r="R63" s="119"/>
      <c r="S63" s="119"/>
      <c r="T63" s="119"/>
    </row>
    <row r="64" spans="1:20" x14ac:dyDescent="0.25">
      <c r="A64" s="61"/>
      <c r="B64" s="119"/>
      <c r="C64" s="119"/>
      <c r="D64" s="119"/>
      <c r="E64" s="119"/>
      <c r="F64" s="119"/>
      <c r="G64" s="119"/>
      <c r="H64" s="119"/>
      <c r="I64" s="119"/>
      <c r="J64" s="119"/>
      <c r="K64" s="119"/>
      <c r="L64" s="119"/>
      <c r="M64" s="119"/>
      <c r="N64" s="119"/>
      <c r="O64" s="119"/>
      <c r="P64" s="119"/>
      <c r="Q64" s="119"/>
      <c r="R64" s="119"/>
      <c r="S64" s="119"/>
      <c r="T64" s="119"/>
    </row>
    <row r="65" spans="1:20" x14ac:dyDescent="0.25">
      <c r="A65" s="61"/>
      <c r="B65" s="119"/>
      <c r="C65" s="119"/>
      <c r="D65" s="119"/>
      <c r="E65" s="119"/>
      <c r="F65" s="119"/>
      <c r="G65" s="119"/>
      <c r="H65" s="119"/>
      <c r="I65" s="119"/>
      <c r="J65" s="119"/>
      <c r="K65" s="119"/>
      <c r="L65" s="119"/>
      <c r="M65" s="119"/>
      <c r="N65" s="119"/>
      <c r="O65" s="119"/>
      <c r="P65" s="119"/>
      <c r="Q65" s="119"/>
      <c r="R65" s="119"/>
      <c r="S65" s="119"/>
      <c r="T65" s="119"/>
    </row>
    <row r="66" spans="1:20" x14ac:dyDescent="0.25">
      <c r="A66" s="61"/>
      <c r="B66" s="119"/>
      <c r="C66" s="119"/>
      <c r="D66" s="119"/>
      <c r="E66" s="119"/>
      <c r="F66" s="119"/>
      <c r="G66" s="119"/>
      <c r="H66" s="119"/>
      <c r="I66" s="119"/>
      <c r="J66" s="119"/>
      <c r="K66" s="119"/>
      <c r="L66" s="119"/>
      <c r="M66" s="119"/>
      <c r="N66" s="119"/>
      <c r="O66" s="119"/>
      <c r="P66" s="119"/>
      <c r="Q66" s="119"/>
      <c r="R66" s="119"/>
      <c r="S66" s="119"/>
      <c r="T66" s="119"/>
    </row>
    <row r="67" spans="1:20" x14ac:dyDescent="0.25">
      <c r="A67" s="61"/>
      <c r="B67" s="119"/>
      <c r="C67" s="119"/>
      <c r="D67" s="119"/>
      <c r="E67" s="119"/>
      <c r="F67" s="119"/>
      <c r="G67" s="119"/>
      <c r="H67" s="119"/>
      <c r="I67" s="119"/>
      <c r="J67" s="119"/>
      <c r="K67" s="119"/>
      <c r="L67" s="119"/>
      <c r="M67" s="119"/>
      <c r="N67" s="119"/>
      <c r="O67" s="119"/>
      <c r="P67" s="119"/>
      <c r="Q67" s="119"/>
      <c r="R67" s="119"/>
      <c r="S67" s="119"/>
      <c r="T67" s="119"/>
    </row>
    <row r="68" spans="1:20" x14ac:dyDescent="0.25">
      <c r="A68" s="61"/>
      <c r="B68" s="119"/>
      <c r="C68" s="119"/>
      <c r="D68" s="119"/>
      <c r="E68" s="119"/>
      <c r="F68" s="119"/>
      <c r="G68" s="119"/>
      <c r="H68" s="119"/>
      <c r="I68" s="119"/>
      <c r="J68" s="119"/>
      <c r="K68" s="119"/>
      <c r="L68" s="119"/>
      <c r="M68" s="119"/>
      <c r="N68" s="119"/>
      <c r="O68" s="119"/>
      <c r="P68" s="119"/>
      <c r="Q68" s="119"/>
      <c r="R68" s="119"/>
      <c r="S68" s="119"/>
      <c r="T68" s="119"/>
    </row>
    <row r="69" spans="1:20" x14ac:dyDescent="0.25">
      <c r="A69" s="61"/>
      <c r="B69" s="119"/>
      <c r="C69" s="119"/>
      <c r="D69" s="119"/>
      <c r="E69" s="119"/>
      <c r="F69" s="119"/>
      <c r="G69" s="119"/>
      <c r="H69" s="119"/>
      <c r="I69" s="119"/>
      <c r="J69" s="119"/>
      <c r="K69" s="119"/>
      <c r="L69" s="119"/>
      <c r="M69" s="119"/>
      <c r="N69" s="119"/>
      <c r="O69" s="119"/>
      <c r="P69" s="119"/>
      <c r="Q69" s="119"/>
      <c r="R69" s="119"/>
      <c r="S69" s="119"/>
      <c r="T69" s="119"/>
    </row>
    <row r="70" spans="1:20" x14ac:dyDescent="0.25">
      <c r="A70" s="61"/>
      <c r="B70" s="119"/>
      <c r="C70" s="119"/>
      <c r="D70" s="119"/>
      <c r="E70" s="119"/>
      <c r="F70" s="119"/>
      <c r="G70" s="119"/>
      <c r="H70" s="119"/>
      <c r="I70" s="119"/>
      <c r="J70" s="119"/>
      <c r="K70" s="119"/>
      <c r="L70" s="119"/>
      <c r="M70" s="119"/>
      <c r="N70" s="119"/>
      <c r="O70" s="119"/>
      <c r="P70" s="119"/>
      <c r="Q70" s="119"/>
      <c r="R70" s="119"/>
      <c r="S70" s="119"/>
      <c r="T70" s="119"/>
    </row>
    <row r="71" spans="1:20" x14ac:dyDescent="0.25">
      <c r="A71" s="61"/>
      <c r="B71" s="119"/>
      <c r="C71" s="119"/>
      <c r="D71" s="119"/>
      <c r="E71" s="119"/>
      <c r="F71" s="119"/>
      <c r="G71" s="119"/>
      <c r="H71" s="119"/>
      <c r="I71" s="119"/>
      <c r="J71" s="119"/>
      <c r="K71" s="119"/>
      <c r="L71" s="119"/>
      <c r="M71" s="119"/>
      <c r="N71" s="119"/>
      <c r="O71" s="119"/>
      <c r="P71" s="119"/>
      <c r="Q71" s="119"/>
      <c r="R71" s="119"/>
      <c r="S71" s="119"/>
      <c r="T71" s="119"/>
    </row>
  </sheetData>
  <mergeCells count="7">
    <mergeCell ref="A55:T55"/>
    <mergeCell ref="A1:T1"/>
    <mergeCell ref="A2:T2"/>
    <mergeCell ref="A3:T3"/>
    <mergeCell ref="A42:T42"/>
    <mergeCell ref="A41:T41"/>
    <mergeCell ref="A29:T29"/>
  </mergeCells>
  <pageMargins left="0" right="0" top="0" bottom="0" header="0.31496062992125984" footer="0.31496062992125984"/>
  <pageSetup scale="94" orientation="landscape" r:id="rId1"/>
  <rowBreaks count="1" manualBreakCount="1">
    <brk id="29" max="2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84"/>
  <sheetViews>
    <sheetView rightToLeft="1" zoomScaleNormal="100" zoomScaleSheetLayoutView="98" workbookViewId="0">
      <pane ySplit="1" topLeftCell="A2" activePane="bottomLeft" state="frozen"/>
      <selection pane="bottomLeft" activeCell="B19" sqref="B19"/>
    </sheetView>
  </sheetViews>
  <sheetFormatPr defaultRowHeight="15" x14ac:dyDescent="0.25"/>
  <cols>
    <col min="1" max="1" width="1.7109375" customWidth="1"/>
    <col min="2" max="2" width="55.7109375" style="679" customWidth="1"/>
    <col min="3" max="3" width="6.28515625" style="403" customWidth="1"/>
    <col min="4" max="4" width="0.7109375" style="403" customWidth="1"/>
    <col min="5" max="5" width="10.7109375" style="403" customWidth="1"/>
    <col min="6" max="6" width="0.7109375" style="492" customWidth="1"/>
    <col min="7" max="7" width="10.7109375" style="403" customWidth="1"/>
    <col min="8" max="8" width="2.28515625" style="403" customWidth="1"/>
  </cols>
  <sheetData>
    <row r="1" spans="1:8" ht="21" x14ac:dyDescent="0.25">
      <c r="A1" s="877" t="str">
        <f>'سر برگ صفحات'!A1</f>
        <v>شرکت صندوق پژوهش و فناوری غیر دولتی ....(سهامی خاص)</v>
      </c>
      <c r="B1" s="877"/>
      <c r="C1" s="877"/>
      <c r="D1" s="877"/>
      <c r="E1" s="877"/>
      <c r="F1" s="877"/>
      <c r="G1" s="877"/>
      <c r="H1" s="877"/>
    </row>
    <row r="2" spans="1:8" ht="21" x14ac:dyDescent="0.25">
      <c r="A2" s="877" t="s">
        <v>653</v>
      </c>
      <c r="B2" s="877"/>
      <c r="C2" s="877"/>
      <c r="D2" s="877"/>
      <c r="E2" s="877"/>
      <c r="F2" s="877"/>
      <c r="G2" s="877"/>
      <c r="H2" s="877"/>
    </row>
    <row r="3" spans="1:8" ht="21" x14ac:dyDescent="0.25">
      <c r="A3" s="877" t="str">
        <f>'سر برگ صفحات'!A3</f>
        <v>سال مالي منتهی به .. اسفند …</v>
      </c>
      <c r="B3" s="877"/>
      <c r="C3" s="877"/>
      <c r="D3" s="877"/>
      <c r="E3" s="877"/>
      <c r="F3" s="877"/>
      <c r="G3" s="877"/>
      <c r="H3" s="877"/>
    </row>
    <row r="4" spans="1:8" ht="17.25" x14ac:dyDescent="0.4">
      <c r="B4" s="674"/>
      <c r="C4" s="370"/>
      <c r="D4" s="370"/>
      <c r="E4" s="890"/>
      <c r="F4" s="890"/>
      <c r="G4" s="402" t="s">
        <v>24</v>
      </c>
    </row>
    <row r="5" spans="1:8" s="360" customFormat="1" ht="15.75" x14ac:dyDescent="0.4">
      <c r="B5" s="674"/>
      <c r="C5" s="488" t="s">
        <v>26</v>
      </c>
      <c r="D5" s="376"/>
      <c r="E5" s="493" t="str">
        <f>'سر برگ صفحات'!A5</f>
        <v>سال 1399</v>
      </c>
      <c r="F5" s="494"/>
      <c r="G5" s="488" t="str">
        <f>'سر برگ صفحات'!A4</f>
        <v>سال 1398</v>
      </c>
      <c r="H5" s="405"/>
    </row>
    <row r="6" spans="1:8" ht="12.6" customHeight="1" x14ac:dyDescent="0.4">
      <c r="B6" s="674"/>
      <c r="C6" s="21"/>
      <c r="D6" s="370"/>
      <c r="E6" s="22" t="s">
        <v>27</v>
      </c>
      <c r="F6" s="489"/>
      <c r="G6" s="22" t="s">
        <v>27</v>
      </c>
    </row>
    <row r="7" spans="1:8" s="360" customFormat="1" ht="15.75" x14ac:dyDescent="0.2">
      <c r="B7" s="675" t="s">
        <v>77</v>
      </c>
      <c r="C7" s="361"/>
      <c r="D7" s="361"/>
      <c r="E7" s="404"/>
      <c r="F7" s="490"/>
      <c r="G7" s="404"/>
      <c r="H7" s="405"/>
    </row>
    <row r="8" spans="1:8" s="360" customFormat="1" ht="15.75" x14ac:dyDescent="0.2">
      <c r="B8" s="676" t="s">
        <v>78</v>
      </c>
      <c r="C8" s="361">
        <v>38</v>
      </c>
      <c r="D8" s="361"/>
      <c r="E8" s="24"/>
      <c r="F8" s="431"/>
      <c r="G8" s="363"/>
      <c r="H8" s="405"/>
    </row>
    <row r="9" spans="1:8" s="360" customFormat="1" ht="15.75" x14ac:dyDescent="0.2">
      <c r="B9" s="676" t="s">
        <v>80</v>
      </c>
      <c r="C9" s="361"/>
      <c r="D9" s="361"/>
      <c r="E9" s="364"/>
      <c r="F9" s="431"/>
      <c r="G9" s="365"/>
      <c r="H9" s="405"/>
    </row>
    <row r="10" spans="1:8" s="360" customFormat="1" ht="15.75" x14ac:dyDescent="0.2">
      <c r="B10" s="676" t="s">
        <v>79</v>
      </c>
      <c r="C10" s="361"/>
      <c r="D10" s="361"/>
      <c r="E10" s="324">
        <f>SUM(E8:E9)</f>
        <v>0</v>
      </c>
      <c r="F10" s="431"/>
      <c r="G10" s="324">
        <f>SUM(G8:G9)</f>
        <v>0</v>
      </c>
      <c r="H10" s="405"/>
    </row>
    <row r="11" spans="1:8" s="360" customFormat="1" ht="15.75" x14ac:dyDescent="0.2">
      <c r="B11" s="677" t="s">
        <v>657</v>
      </c>
      <c r="C11" s="361"/>
      <c r="D11" s="361"/>
      <c r="E11" s="362"/>
      <c r="F11" s="431"/>
      <c r="G11" s="362"/>
      <c r="H11" s="405"/>
    </row>
    <row r="12" spans="1:8" s="360" customFormat="1" ht="15.75" x14ac:dyDescent="0.2">
      <c r="B12" s="678" t="s">
        <v>81</v>
      </c>
      <c r="C12" s="361"/>
      <c r="D12" s="361"/>
      <c r="E12" s="362"/>
      <c r="F12" s="431"/>
      <c r="G12" s="362"/>
      <c r="H12" s="405"/>
    </row>
    <row r="13" spans="1:8" s="360" customFormat="1" ht="15.75" x14ac:dyDescent="0.2">
      <c r="B13" s="678" t="s">
        <v>82</v>
      </c>
      <c r="C13" s="361"/>
      <c r="D13" s="361"/>
      <c r="E13" s="362"/>
      <c r="F13" s="431"/>
      <c r="G13" s="362"/>
      <c r="H13" s="405"/>
    </row>
    <row r="14" spans="1:8" s="360" customFormat="1" ht="15.75" x14ac:dyDescent="0.2">
      <c r="B14" s="678" t="s">
        <v>83</v>
      </c>
      <c r="C14" s="361"/>
      <c r="D14" s="361"/>
      <c r="E14" s="362"/>
      <c r="F14" s="431"/>
      <c r="G14" s="362"/>
      <c r="H14" s="405"/>
    </row>
    <row r="15" spans="1:8" s="360" customFormat="1" ht="15.75" x14ac:dyDescent="0.2">
      <c r="B15" s="678" t="s">
        <v>84</v>
      </c>
      <c r="C15" s="361"/>
      <c r="D15" s="361"/>
      <c r="E15" s="24"/>
      <c r="F15" s="431"/>
      <c r="G15" s="24"/>
      <c r="H15" s="405"/>
    </row>
    <row r="16" spans="1:8" s="360" customFormat="1" ht="15.75" x14ac:dyDescent="0.2">
      <c r="B16" s="678" t="s">
        <v>85</v>
      </c>
      <c r="C16" s="361"/>
      <c r="D16" s="361"/>
      <c r="E16" s="24"/>
      <c r="F16" s="431"/>
      <c r="G16" s="24"/>
      <c r="H16" s="405"/>
    </row>
    <row r="17" spans="2:8" s="360" customFormat="1" ht="15.75" x14ac:dyDescent="0.2">
      <c r="B17" s="678" t="s">
        <v>86</v>
      </c>
      <c r="C17" s="361"/>
      <c r="D17" s="361"/>
      <c r="E17" s="24"/>
      <c r="F17" s="431"/>
      <c r="G17" s="24"/>
      <c r="H17" s="405"/>
    </row>
    <row r="18" spans="2:8" s="360" customFormat="1" ht="15.75" x14ac:dyDescent="0.2">
      <c r="B18" s="678" t="s">
        <v>87</v>
      </c>
      <c r="C18" s="370"/>
      <c r="D18" s="361"/>
      <c r="E18" s="24"/>
      <c r="F18" s="431"/>
      <c r="G18" s="24"/>
      <c r="H18" s="405"/>
    </row>
    <row r="19" spans="2:8" s="360" customFormat="1" ht="15.75" x14ac:dyDescent="0.2">
      <c r="B19" s="678" t="s">
        <v>88</v>
      </c>
      <c r="C19" s="361"/>
      <c r="D19" s="361"/>
      <c r="E19" s="24"/>
      <c r="F19" s="431"/>
      <c r="G19" s="24"/>
      <c r="H19" s="405"/>
    </row>
    <row r="20" spans="2:8" s="360" customFormat="1" ht="15.75" x14ac:dyDescent="0.2">
      <c r="B20" s="678" t="s">
        <v>89</v>
      </c>
      <c r="C20" s="370"/>
      <c r="D20" s="361"/>
      <c r="E20" s="24"/>
      <c r="F20" s="431"/>
      <c r="G20" s="24"/>
      <c r="H20" s="405"/>
    </row>
    <row r="21" spans="2:8" s="360" customFormat="1" ht="15.75" x14ac:dyDescent="0.2">
      <c r="B21" s="678" t="s">
        <v>90</v>
      </c>
      <c r="C21" s="370"/>
      <c r="D21" s="361"/>
      <c r="E21" s="24"/>
      <c r="F21" s="431"/>
      <c r="G21" s="24"/>
      <c r="H21" s="405"/>
    </row>
    <row r="22" spans="2:8" s="360" customFormat="1" ht="15.75" x14ac:dyDescent="0.2">
      <c r="B22" s="678" t="s">
        <v>91</v>
      </c>
      <c r="C22" s="361"/>
      <c r="D22" s="361"/>
      <c r="E22" s="24"/>
      <c r="F22" s="431"/>
      <c r="G22" s="24"/>
      <c r="H22" s="405"/>
    </row>
    <row r="23" spans="2:8" s="360" customFormat="1" ht="15.75" x14ac:dyDescent="0.2">
      <c r="B23" s="678" t="s">
        <v>92</v>
      </c>
      <c r="C23" s="361"/>
      <c r="D23" s="361"/>
      <c r="E23" s="367"/>
      <c r="F23" s="431"/>
      <c r="G23" s="24"/>
      <c r="H23" s="405"/>
    </row>
    <row r="24" spans="2:8" s="360" customFormat="1" ht="15.75" x14ac:dyDescent="0.2">
      <c r="B24" s="678" t="s">
        <v>93</v>
      </c>
      <c r="C24" s="370"/>
      <c r="D24" s="361"/>
      <c r="E24" s="431"/>
      <c r="F24" s="431"/>
      <c r="G24" s="431"/>
      <c r="H24" s="405"/>
    </row>
    <row r="25" spans="2:8" s="360" customFormat="1" ht="15.75" x14ac:dyDescent="0.2">
      <c r="B25" s="676" t="s">
        <v>94</v>
      </c>
      <c r="C25" s="361"/>
      <c r="D25" s="361"/>
      <c r="E25" s="324">
        <f>SUM(E12:E24)</f>
        <v>0</v>
      </c>
      <c r="F25" s="369"/>
      <c r="G25" s="324">
        <f>SUM(G12:G24)</f>
        <v>0</v>
      </c>
      <c r="H25" s="405"/>
    </row>
    <row r="26" spans="2:8" s="360" customFormat="1" ht="15.75" x14ac:dyDescent="0.2">
      <c r="B26" s="676" t="s">
        <v>95</v>
      </c>
      <c r="C26" s="361"/>
      <c r="D26" s="361"/>
      <c r="E26" s="24"/>
      <c r="F26" s="431"/>
      <c r="G26" s="24"/>
      <c r="H26" s="405"/>
    </row>
    <row r="27" spans="2:8" s="360" customFormat="1" ht="15.75" x14ac:dyDescent="0.2">
      <c r="B27" s="675" t="s">
        <v>96</v>
      </c>
      <c r="C27" s="361"/>
      <c r="D27" s="361"/>
      <c r="E27" s="24"/>
      <c r="F27" s="431"/>
      <c r="G27" s="24"/>
      <c r="H27" s="405"/>
    </row>
    <row r="28" spans="2:8" s="360" customFormat="1" ht="15.75" x14ac:dyDescent="0.2">
      <c r="B28" s="678" t="s">
        <v>97</v>
      </c>
      <c r="C28" s="361"/>
      <c r="D28" s="361"/>
      <c r="E28" s="24"/>
      <c r="F28" s="431"/>
      <c r="G28" s="24"/>
      <c r="H28" s="405"/>
    </row>
    <row r="29" spans="2:8" s="360" customFormat="1" ht="15.75" x14ac:dyDescent="0.2">
      <c r="B29" s="678" t="s">
        <v>98</v>
      </c>
      <c r="C29" s="361"/>
      <c r="D29" s="361"/>
      <c r="E29" s="24"/>
      <c r="F29" s="431"/>
      <c r="G29" s="24"/>
      <c r="H29" s="405"/>
    </row>
    <row r="30" spans="2:8" s="360" customFormat="1" ht="15.75" x14ac:dyDescent="0.2">
      <c r="B30" s="678" t="s">
        <v>99</v>
      </c>
      <c r="C30" s="361"/>
      <c r="D30" s="361"/>
      <c r="E30" s="24"/>
      <c r="F30" s="431"/>
      <c r="G30" s="24"/>
      <c r="H30" s="405"/>
    </row>
    <row r="31" spans="2:8" s="360" customFormat="1" ht="15.75" x14ac:dyDescent="0.2">
      <c r="B31" s="678" t="s">
        <v>100</v>
      </c>
      <c r="C31" s="361"/>
      <c r="D31" s="361"/>
      <c r="E31" s="24"/>
      <c r="F31" s="431"/>
      <c r="G31" s="24"/>
      <c r="H31" s="405"/>
    </row>
    <row r="32" spans="2:8" s="360" customFormat="1" ht="15.75" x14ac:dyDescent="0.2">
      <c r="B32" s="678" t="s">
        <v>101</v>
      </c>
      <c r="C32" s="361"/>
      <c r="D32" s="361"/>
      <c r="E32" s="431"/>
      <c r="F32" s="431"/>
      <c r="G32" s="431"/>
      <c r="H32" s="405"/>
    </row>
    <row r="33" spans="1:8" s="360" customFormat="1" ht="15.75" x14ac:dyDescent="0.2">
      <c r="B33" s="676" t="s">
        <v>102</v>
      </c>
      <c r="C33" s="361"/>
      <c r="D33" s="361"/>
      <c r="E33" s="697">
        <f>SUM(E28:E32)</f>
        <v>0</v>
      </c>
      <c r="F33" s="369"/>
      <c r="G33" s="697">
        <f>SUM(G28:G32)</f>
        <v>0</v>
      </c>
      <c r="H33" s="405"/>
    </row>
    <row r="34" spans="1:8" s="360" customFormat="1" ht="15.75" x14ac:dyDescent="0.2">
      <c r="B34" s="678" t="s">
        <v>103</v>
      </c>
      <c r="C34" s="361"/>
      <c r="D34" s="361"/>
      <c r="E34" s="24"/>
      <c r="F34" s="431"/>
      <c r="G34" s="24"/>
      <c r="H34" s="405"/>
    </row>
    <row r="35" spans="1:8" s="360" customFormat="1" ht="15.75" x14ac:dyDescent="0.2">
      <c r="B35" s="678" t="s">
        <v>104</v>
      </c>
      <c r="C35" s="361"/>
      <c r="D35" s="361"/>
      <c r="E35" s="24"/>
      <c r="F35" s="431"/>
      <c r="G35" s="24"/>
      <c r="H35" s="405"/>
    </row>
    <row r="36" spans="1:8" s="360" customFormat="1" ht="15.75" x14ac:dyDescent="0.2">
      <c r="B36" s="678" t="s">
        <v>75</v>
      </c>
      <c r="C36" s="361"/>
      <c r="D36" s="361"/>
      <c r="E36" s="364"/>
      <c r="F36" s="431"/>
      <c r="G36" s="364"/>
      <c r="H36" s="405"/>
    </row>
    <row r="37" spans="1:8" s="360" customFormat="1" ht="16.5" thickBot="1" x14ac:dyDescent="0.25">
      <c r="B37" s="678" t="s">
        <v>105</v>
      </c>
      <c r="C37" s="361"/>
      <c r="D37" s="361"/>
      <c r="E37" s="368">
        <f>SUM(E34:E36)</f>
        <v>0</v>
      </c>
      <c r="F37" s="369"/>
      <c r="G37" s="368">
        <f>SUM(G34:G36)</f>
        <v>0</v>
      </c>
      <c r="H37" s="405"/>
    </row>
    <row r="38" spans="1:8" s="360" customFormat="1" ht="17.25" thickTop="1" thickBot="1" x14ac:dyDescent="0.25">
      <c r="B38" s="678" t="s">
        <v>106</v>
      </c>
      <c r="C38" s="361">
        <v>38</v>
      </c>
      <c r="D38" s="361"/>
      <c r="E38" s="368">
        <f>'39'!D46</f>
        <v>0</v>
      </c>
      <c r="F38" s="369"/>
      <c r="G38" s="368">
        <f>'39'!F46</f>
        <v>0</v>
      </c>
      <c r="H38" s="405"/>
    </row>
    <row r="39" spans="1:8" s="360" customFormat="1" ht="16.5" thickTop="1" x14ac:dyDescent="0.2">
      <c r="B39" s="678"/>
      <c r="C39" s="361"/>
      <c r="D39" s="361"/>
      <c r="E39" s="369"/>
      <c r="F39" s="369"/>
      <c r="G39" s="369"/>
      <c r="H39" s="405"/>
    </row>
    <row r="40" spans="1:8" s="360" customFormat="1" ht="15.75" x14ac:dyDescent="0.2">
      <c r="B40" s="678"/>
      <c r="C40" s="361"/>
      <c r="D40" s="361"/>
      <c r="E40" s="369"/>
      <c r="F40" s="369"/>
      <c r="G40" s="369"/>
      <c r="H40" s="405"/>
    </row>
    <row r="41" spans="1:8" s="360" customFormat="1" ht="15.75" x14ac:dyDescent="0.2">
      <c r="B41" s="889"/>
      <c r="C41" s="889"/>
      <c r="D41" s="889"/>
      <c r="E41" s="889"/>
      <c r="F41" s="889"/>
      <c r="G41" s="889"/>
      <c r="H41" s="405"/>
    </row>
    <row r="42" spans="1:8" s="360" customFormat="1" ht="19.5" customHeight="1" x14ac:dyDescent="0.4">
      <c r="A42" s="887">
        <v>7</v>
      </c>
      <c r="B42" s="887"/>
      <c r="C42" s="887"/>
      <c r="D42" s="887"/>
      <c r="E42" s="887"/>
      <c r="F42" s="887"/>
      <c r="G42" s="887"/>
      <c r="H42" s="887"/>
    </row>
    <row r="43" spans="1:8" s="360" customFormat="1" ht="18" customHeight="1" x14ac:dyDescent="0.2">
      <c r="A43" s="888"/>
      <c r="B43" s="888"/>
      <c r="C43" s="888"/>
      <c r="D43" s="888"/>
      <c r="E43" s="888"/>
      <c r="F43" s="888"/>
      <c r="G43" s="888"/>
      <c r="H43" s="888"/>
    </row>
    <row r="44" spans="1:8" s="360" customFormat="1" ht="12.75" x14ac:dyDescent="0.2">
      <c r="B44" s="679"/>
      <c r="C44" s="405"/>
      <c r="D44" s="405"/>
      <c r="E44" s="405"/>
      <c r="F44" s="491"/>
      <c r="G44" s="405"/>
      <c r="H44" s="405"/>
    </row>
    <row r="45" spans="1:8" s="360" customFormat="1" ht="12.75" x14ac:dyDescent="0.2">
      <c r="B45" s="679"/>
      <c r="C45" s="405"/>
      <c r="D45" s="405"/>
      <c r="E45" s="405"/>
      <c r="F45" s="491"/>
      <c r="G45" s="405"/>
      <c r="H45" s="405"/>
    </row>
    <row r="46" spans="1:8" s="360" customFormat="1" ht="12.75" x14ac:dyDescent="0.2">
      <c r="B46" s="679"/>
      <c r="C46" s="405"/>
      <c r="D46" s="405"/>
      <c r="E46" s="405"/>
      <c r="F46" s="491"/>
      <c r="G46" s="405"/>
      <c r="H46" s="405"/>
    </row>
    <row r="47" spans="1:8" s="360" customFormat="1" ht="12.75" x14ac:dyDescent="0.2">
      <c r="B47" s="679"/>
      <c r="C47" s="405"/>
      <c r="D47" s="405"/>
      <c r="E47" s="405"/>
      <c r="F47" s="491"/>
      <c r="G47" s="405"/>
      <c r="H47" s="405"/>
    </row>
    <row r="48" spans="1:8" s="360" customFormat="1" ht="12.75" x14ac:dyDescent="0.2">
      <c r="B48" s="679"/>
      <c r="C48" s="405"/>
      <c r="D48" s="405"/>
      <c r="E48" s="405"/>
      <c r="F48" s="491"/>
      <c r="G48" s="405"/>
      <c r="H48" s="405"/>
    </row>
    <row r="49" spans="2:8" s="360" customFormat="1" ht="12.75" x14ac:dyDescent="0.2">
      <c r="B49" s="679"/>
      <c r="C49" s="405"/>
      <c r="D49" s="405"/>
      <c r="E49" s="405"/>
      <c r="F49" s="491"/>
      <c r="G49" s="405"/>
      <c r="H49" s="405"/>
    </row>
    <row r="50" spans="2:8" s="360" customFormat="1" ht="12.75" x14ac:dyDescent="0.2">
      <c r="B50" s="679"/>
      <c r="C50" s="405"/>
      <c r="D50" s="405"/>
      <c r="E50" s="405"/>
      <c r="F50" s="491"/>
      <c r="G50" s="405"/>
      <c r="H50" s="405"/>
    </row>
    <row r="51" spans="2:8" s="360" customFormat="1" ht="12.75" x14ac:dyDescent="0.2">
      <c r="B51" s="679"/>
      <c r="C51" s="405"/>
      <c r="D51" s="405"/>
      <c r="E51" s="405"/>
      <c r="F51" s="491"/>
      <c r="G51" s="405"/>
      <c r="H51" s="405"/>
    </row>
    <row r="52" spans="2:8" s="360" customFormat="1" ht="12.75" x14ac:dyDescent="0.2">
      <c r="B52" s="679"/>
      <c r="C52" s="405"/>
      <c r="D52" s="405"/>
      <c r="E52" s="405"/>
      <c r="F52" s="491"/>
      <c r="G52" s="405"/>
      <c r="H52" s="405"/>
    </row>
    <row r="53" spans="2:8" s="360" customFormat="1" ht="12.75" x14ac:dyDescent="0.2">
      <c r="B53" s="679"/>
      <c r="C53" s="405"/>
      <c r="D53" s="405"/>
      <c r="E53" s="405"/>
      <c r="F53" s="491"/>
      <c r="G53" s="405"/>
      <c r="H53" s="405"/>
    </row>
    <row r="54" spans="2:8" s="360" customFormat="1" ht="12.75" x14ac:dyDescent="0.2">
      <c r="B54" s="679"/>
      <c r="C54" s="405"/>
      <c r="D54" s="405"/>
      <c r="E54" s="405"/>
      <c r="F54" s="491"/>
      <c r="G54" s="405"/>
      <c r="H54" s="405"/>
    </row>
    <row r="55" spans="2:8" s="360" customFormat="1" ht="12.75" x14ac:dyDescent="0.2">
      <c r="B55" s="679"/>
      <c r="C55" s="405"/>
      <c r="D55" s="405"/>
      <c r="E55" s="405"/>
      <c r="F55" s="491"/>
      <c r="G55" s="405"/>
      <c r="H55" s="405"/>
    </row>
    <row r="56" spans="2:8" s="360" customFormat="1" ht="12.75" x14ac:dyDescent="0.2">
      <c r="B56" s="679"/>
      <c r="C56" s="405"/>
      <c r="D56" s="405"/>
      <c r="E56" s="405"/>
      <c r="F56" s="491"/>
      <c r="G56" s="405"/>
      <c r="H56" s="405"/>
    </row>
    <row r="57" spans="2:8" s="360" customFormat="1" ht="12.75" x14ac:dyDescent="0.2">
      <c r="B57" s="679"/>
      <c r="C57" s="405"/>
      <c r="D57" s="405"/>
      <c r="E57" s="405"/>
      <c r="F57" s="491"/>
      <c r="G57" s="405"/>
      <c r="H57" s="405"/>
    </row>
    <row r="58" spans="2:8" s="360" customFormat="1" ht="12.75" x14ac:dyDescent="0.2">
      <c r="B58" s="679"/>
      <c r="C58" s="405"/>
      <c r="D58" s="405"/>
      <c r="E58" s="405"/>
      <c r="F58" s="491"/>
      <c r="G58" s="405"/>
      <c r="H58" s="405"/>
    </row>
    <row r="59" spans="2:8" s="360" customFormat="1" ht="12.75" x14ac:dyDescent="0.2">
      <c r="B59" s="679"/>
      <c r="C59" s="405"/>
      <c r="D59" s="405"/>
      <c r="E59" s="405"/>
      <c r="F59" s="491"/>
      <c r="G59" s="405"/>
      <c r="H59" s="405"/>
    </row>
    <row r="60" spans="2:8" s="360" customFormat="1" ht="12.75" x14ac:dyDescent="0.2">
      <c r="B60" s="679"/>
      <c r="C60" s="405"/>
      <c r="D60" s="405"/>
      <c r="E60" s="405"/>
      <c r="F60" s="491"/>
      <c r="G60" s="405"/>
      <c r="H60" s="405"/>
    </row>
    <row r="61" spans="2:8" s="360" customFormat="1" ht="12.75" x14ac:dyDescent="0.2">
      <c r="B61" s="679"/>
      <c r="C61" s="405"/>
      <c r="D61" s="405"/>
      <c r="E61" s="405"/>
      <c r="F61" s="491"/>
      <c r="G61" s="405"/>
      <c r="H61" s="405"/>
    </row>
    <row r="62" spans="2:8" s="360" customFormat="1" ht="12.75" x14ac:dyDescent="0.2">
      <c r="B62" s="679"/>
      <c r="C62" s="405"/>
      <c r="D62" s="405"/>
      <c r="E62" s="405"/>
      <c r="F62" s="491"/>
      <c r="G62" s="405"/>
      <c r="H62" s="405"/>
    </row>
    <row r="63" spans="2:8" s="360" customFormat="1" ht="12.75" x14ac:dyDescent="0.2">
      <c r="B63" s="679"/>
      <c r="C63" s="405"/>
      <c r="D63" s="405"/>
      <c r="E63" s="405"/>
      <c r="F63" s="491"/>
      <c r="G63" s="405"/>
      <c r="H63" s="405"/>
    </row>
    <row r="64" spans="2:8" s="360" customFormat="1" ht="12.75" x14ac:dyDescent="0.2">
      <c r="B64" s="679"/>
      <c r="C64" s="405"/>
      <c r="D64" s="405"/>
      <c r="E64" s="405"/>
      <c r="F64" s="491"/>
      <c r="G64" s="405"/>
      <c r="H64" s="405"/>
    </row>
    <row r="65" spans="2:8" s="360" customFormat="1" ht="12.75" x14ac:dyDescent="0.2">
      <c r="B65" s="679"/>
      <c r="C65" s="405"/>
      <c r="D65" s="405"/>
      <c r="E65" s="405"/>
      <c r="F65" s="491"/>
      <c r="G65" s="405"/>
      <c r="H65" s="405"/>
    </row>
    <row r="66" spans="2:8" s="360" customFormat="1" ht="12.75" x14ac:dyDescent="0.2">
      <c r="B66" s="679"/>
      <c r="C66" s="405"/>
      <c r="D66" s="405"/>
      <c r="E66" s="405"/>
      <c r="F66" s="491"/>
      <c r="G66" s="405"/>
      <c r="H66" s="405"/>
    </row>
    <row r="67" spans="2:8" s="360" customFormat="1" ht="12.75" x14ac:dyDescent="0.2">
      <c r="B67" s="679"/>
      <c r="C67" s="405"/>
      <c r="D67" s="405"/>
      <c r="E67" s="405"/>
      <c r="F67" s="491"/>
      <c r="G67" s="405"/>
      <c r="H67" s="405"/>
    </row>
    <row r="68" spans="2:8" s="360" customFormat="1" ht="12.75" x14ac:dyDescent="0.2">
      <c r="B68" s="679"/>
      <c r="C68" s="405"/>
      <c r="D68" s="405"/>
      <c r="E68" s="405"/>
      <c r="F68" s="491"/>
      <c r="G68" s="405"/>
      <c r="H68" s="405"/>
    </row>
    <row r="69" spans="2:8" s="360" customFormat="1" ht="12.75" x14ac:dyDescent="0.2">
      <c r="B69" s="679"/>
      <c r="C69" s="405"/>
      <c r="D69" s="405"/>
      <c r="E69" s="405"/>
      <c r="F69" s="491"/>
      <c r="G69" s="405"/>
      <c r="H69" s="405"/>
    </row>
    <row r="70" spans="2:8" s="360" customFormat="1" ht="12.75" x14ac:dyDescent="0.2">
      <c r="B70" s="679"/>
      <c r="C70" s="405"/>
      <c r="D70" s="405"/>
      <c r="E70" s="405"/>
      <c r="F70" s="491"/>
      <c r="G70" s="405"/>
      <c r="H70" s="405"/>
    </row>
    <row r="71" spans="2:8" s="360" customFormat="1" ht="12.75" x14ac:dyDescent="0.2">
      <c r="B71" s="679"/>
      <c r="C71" s="405"/>
      <c r="D71" s="405"/>
      <c r="E71" s="405"/>
      <c r="F71" s="491"/>
      <c r="G71" s="405"/>
      <c r="H71" s="405"/>
    </row>
    <row r="72" spans="2:8" s="360" customFormat="1" ht="12.75" x14ac:dyDescent="0.2">
      <c r="B72" s="679"/>
      <c r="C72" s="405"/>
      <c r="D72" s="405"/>
      <c r="E72" s="405"/>
      <c r="F72" s="491"/>
      <c r="G72" s="405"/>
      <c r="H72" s="405"/>
    </row>
    <row r="73" spans="2:8" s="360" customFormat="1" ht="12.75" x14ac:dyDescent="0.2">
      <c r="B73" s="679"/>
      <c r="C73" s="405"/>
      <c r="D73" s="405"/>
      <c r="E73" s="405"/>
      <c r="F73" s="491"/>
      <c r="G73" s="405"/>
      <c r="H73" s="405"/>
    </row>
    <row r="74" spans="2:8" s="360" customFormat="1" ht="12.75" x14ac:dyDescent="0.2">
      <c r="B74" s="679"/>
      <c r="C74" s="405"/>
      <c r="D74" s="405"/>
      <c r="E74" s="405"/>
      <c r="F74" s="491"/>
      <c r="G74" s="405"/>
      <c r="H74" s="405"/>
    </row>
    <row r="75" spans="2:8" s="360" customFormat="1" ht="12.75" x14ac:dyDescent="0.2">
      <c r="B75" s="679"/>
      <c r="C75" s="405"/>
      <c r="D75" s="405"/>
      <c r="E75" s="405"/>
      <c r="F75" s="491"/>
      <c r="G75" s="405"/>
      <c r="H75" s="405"/>
    </row>
    <row r="76" spans="2:8" s="360" customFormat="1" ht="12.75" x14ac:dyDescent="0.2">
      <c r="B76" s="679"/>
      <c r="C76" s="405"/>
      <c r="D76" s="405"/>
      <c r="E76" s="405"/>
      <c r="F76" s="491"/>
      <c r="G76" s="405"/>
      <c r="H76" s="405"/>
    </row>
    <row r="77" spans="2:8" s="360" customFormat="1" ht="12.75" x14ac:dyDescent="0.2">
      <c r="B77" s="679"/>
      <c r="C77" s="405"/>
      <c r="D77" s="405"/>
      <c r="E77" s="405"/>
      <c r="F77" s="491"/>
      <c r="G77" s="405"/>
      <c r="H77" s="405"/>
    </row>
    <row r="78" spans="2:8" s="360" customFormat="1" ht="12.75" x14ac:dyDescent="0.2">
      <c r="B78" s="679"/>
      <c r="C78" s="405"/>
      <c r="D78" s="405"/>
      <c r="E78" s="405"/>
      <c r="F78" s="491"/>
      <c r="G78" s="405"/>
      <c r="H78" s="405"/>
    </row>
    <row r="79" spans="2:8" s="360" customFormat="1" ht="12.75" x14ac:dyDescent="0.2">
      <c r="B79" s="679"/>
      <c r="C79" s="405"/>
      <c r="D79" s="405"/>
      <c r="E79" s="405"/>
      <c r="F79" s="491"/>
      <c r="G79" s="405"/>
      <c r="H79" s="405"/>
    </row>
    <row r="80" spans="2:8" s="360" customFormat="1" ht="12.75" x14ac:dyDescent="0.2">
      <c r="B80" s="679"/>
      <c r="C80" s="405"/>
      <c r="D80" s="405"/>
      <c r="E80" s="405"/>
      <c r="F80" s="491"/>
      <c r="G80" s="405"/>
      <c r="H80" s="405"/>
    </row>
    <row r="81" spans="1:8" s="360" customFormat="1" ht="12.75" x14ac:dyDescent="0.2">
      <c r="B81" s="679"/>
      <c r="C81" s="405"/>
      <c r="D81" s="405"/>
      <c r="E81" s="405"/>
      <c r="F81" s="491"/>
      <c r="G81" s="405"/>
      <c r="H81" s="405"/>
    </row>
    <row r="82" spans="1:8" s="360" customFormat="1" ht="18" customHeight="1" x14ac:dyDescent="0.2">
      <c r="A82" s="888"/>
      <c r="B82" s="888"/>
      <c r="C82" s="888"/>
      <c r="D82" s="888"/>
      <c r="E82" s="888"/>
      <c r="F82" s="888"/>
      <c r="G82" s="888"/>
      <c r="H82" s="888"/>
    </row>
    <row r="84" spans="1:8" s="360" customFormat="1" ht="18" customHeight="1" x14ac:dyDescent="0.4">
      <c r="A84" s="887" t="s">
        <v>654</v>
      </c>
      <c r="B84" s="887"/>
      <c r="C84" s="887"/>
      <c r="D84" s="887"/>
      <c r="E84" s="887"/>
      <c r="F84" s="887"/>
      <c r="G84" s="887"/>
      <c r="H84" s="887"/>
    </row>
  </sheetData>
  <mergeCells count="9">
    <mergeCell ref="A84:H84"/>
    <mergeCell ref="A82:H82"/>
    <mergeCell ref="A1:H1"/>
    <mergeCell ref="A2:H2"/>
    <mergeCell ref="A3:H3"/>
    <mergeCell ref="A43:H43"/>
    <mergeCell ref="B41:G41"/>
    <mergeCell ref="E4:F4"/>
    <mergeCell ref="A42:H42"/>
  </mergeCells>
  <conditionalFormatting sqref="E34:G36 E33 G33 E25 E7:F24 E26:G32 G7:G25">
    <cfRule type="cellIs" dxfId="5" priority="2" stopIfTrue="1" operator="lessThan">
      <formula>0</formula>
    </cfRule>
  </conditionalFormatting>
  <pageMargins left="0.39370078740157483" right="1.0629921259842521" top="0.39370078740157483" bottom="0.39370078740157483" header="0.31496062992125984" footer="0.31496062992125984"/>
  <pageSetup scale="80" orientation="portrait" r:id="rId1"/>
  <rowBreaks count="1" manualBreakCount="1">
    <brk id="43"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L58"/>
  <sheetViews>
    <sheetView rightToLeft="1" zoomScaleNormal="100" zoomScaleSheetLayoutView="100" workbookViewId="0">
      <selection activeCell="B14" sqref="B14:L14"/>
    </sheetView>
  </sheetViews>
  <sheetFormatPr defaultColWidth="9" defaultRowHeight="18" x14ac:dyDescent="0.45"/>
  <cols>
    <col min="1" max="1" width="4.7109375" style="342" bestFit="1" customWidth="1"/>
    <col min="2" max="2" width="1.140625" style="340" customWidth="1"/>
    <col min="3" max="6" width="10.7109375" style="341" customWidth="1"/>
    <col min="7" max="7" width="1" style="341" customWidth="1"/>
    <col min="8" max="8" width="10.7109375" style="341" customWidth="1"/>
    <col min="9" max="9" width="0.7109375" style="341" customWidth="1"/>
    <col min="10" max="10" width="10.7109375" style="340" customWidth="1"/>
    <col min="11" max="11" width="0.7109375" style="340" customWidth="1"/>
    <col min="12" max="12" width="4.85546875" style="340" customWidth="1"/>
    <col min="13" max="13" width="1.7109375" style="340" customWidth="1"/>
    <col min="14" max="16384" width="9" style="340"/>
  </cols>
  <sheetData>
    <row r="1" spans="1:12" ht="21" x14ac:dyDescent="0.45">
      <c r="A1" s="870" t="str">
        <f>'سر برگ صفحات'!A1</f>
        <v>شرکت صندوق پژوهش و فناوری غیر دولتی ....(سهامی خاص)</v>
      </c>
      <c r="B1" s="870"/>
      <c r="C1" s="870"/>
      <c r="D1" s="870"/>
      <c r="E1" s="870"/>
      <c r="F1" s="870"/>
      <c r="G1" s="870"/>
      <c r="H1" s="870"/>
      <c r="I1" s="870"/>
      <c r="J1" s="870"/>
      <c r="K1" s="870"/>
      <c r="L1" s="870"/>
    </row>
    <row r="2" spans="1:12" ht="21" x14ac:dyDescent="0.45">
      <c r="A2" s="870" t="s">
        <v>858</v>
      </c>
      <c r="B2" s="870"/>
      <c r="C2" s="870"/>
      <c r="D2" s="870"/>
      <c r="E2" s="870"/>
      <c r="F2" s="870"/>
      <c r="G2" s="870"/>
      <c r="H2" s="870"/>
      <c r="I2" s="870"/>
      <c r="J2" s="870"/>
      <c r="K2" s="870"/>
      <c r="L2" s="870"/>
    </row>
    <row r="3" spans="1:12" ht="21" x14ac:dyDescent="0.45">
      <c r="A3" s="870" t="str">
        <f>'سر برگ صفحات'!A3</f>
        <v>سال مالي منتهی به .. اسفند …</v>
      </c>
      <c r="B3" s="870"/>
      <c r="C3" s="870"/>
      <c r="D3" s="870"/>
      <c r="E3" s="870"/>
      <c r="F3" s="870"/>
      <c r="G3" s="870"/>
      <c r="H3" s="870"/>
      <c r="I3" s="870"/>
      <c r="J3" s="870"/>
      <c r="K3" s="870"/>
      <c r="L3" s="870"/>
    </row>
    <row r="4" spans="1:12" s="350" customFormat="1" ht="19.5" x14ac:dyDescent="0.5">
      <c r="A4" s="353" t="s">
        <v>647</v>
      </c>
      <c r="B4" s="894" t="s">
        <v>537</v>
      </c>
      <c r="C4" s="894"/>
      <c r="D4" s="894"/>
      <c r="E4" s="894"/>
      <c r="F4" s="894"/>
      <c r="G4" s="894"/>
      <c r="H4" s="894"/>
      <c r="I4" s="894"/>
      <c r="J4" s="894"/>
      <c r="K4" s="894"/>
      <c r="L4" s="894"/>
    </row>
    <row r="5" spans="1:12" s="350" customFormat="1" ht="19.5" x14ac:dyDescent="0.5">
      <c r="A5" s="349" t="s">
        <v>536</v>
      </c>
      <c r="B5" s="350" t="s">
        <v>535</v>
      </c>
      <c r="C5" s="351"/>
      <c r="D5" s="351"/>
      <c r="E5" s="351"/>
      <c r="F5" s="351"/>
      <c r="G5" s="351"/>
      <c r="H5" s="351"/>
      <c r="I5" s="351"/>
      <c r="J5" s="352"/>
      <c r="K5" s="352"/>
      <c r="L5" s="352"/>
    </row>
    <row r="6" spans="1:12" ht="16.899999999999999" customHeight="1" x14ac:dyDescent="0.45">
      <c r="B6" s="896" t="s">
        <v>870</v>
      </c>
      <c r="C6" s="896"/>
      <c r="D6" s="896"/>
      <c r="E6" s="896"/>
      <c r="F6" s="896"/>
      <c r="G6" s="896"/>
      <c r="H6" s="896"/>
      <c r="I6" s="896"/>
      <c r="J6" s="896"/>
      <c r="K6" s="896"/>
      <c r="L6" s="896"/>
    </row>
    <row r="7" spans="1:12" x14ac:dyDescent="0.45">
      <c r="B7" s="896"/>
      <c r="C7" s="896"/>
      <c r="D7" s="896"/>
      <c r="E7" s="896"/>
      <c r="F7" s="896"/>
      <c r="G7" s="896"/>
      <c r="H7" s="896"/>
      <c r="I7" s="896"/>
      <c r="J7" s="896"/>
      <c r="K7" s="896"/>
      <c r="L7" s="896"/>
    </row>
    <row r="8" spans="1:12" x14ac:dyDescent="0.45">
      <c r="B8" s="896"/>
      <c r="C8" s="896"/>
      <c r="D8" s="896"/>
      <c r="E8" s="896"/>
      <c r="F8" s="896"/>
      <c r="G8" s="896"/>
      <c r="H8" s="896"/>
      <c r="I8" s="896"/>
      <c r="J8" s="896"/>
      <c r="K8" s="896"/>
      <c r="L8" s="896"/>
    </row>
    <row r="9" spans="1:12" x14ac:dyDescent="0.45">
      <c r="B9" s="896"/>
      <c r="C9" s="896"/>
      <c r="D9" s="896"/>
      <c r="E9" s="896"/>
      <c r="F9" s="896"/>
      <c r="G9" s="896"/>
      <c r="H9" s="896"/>
      <c r="I9" s="896"/>
      <c r="J9" s="896"/>
      <c r="K9" s="896"/>
      <c r="L9" s="896"/>
    </row>
    <row r="10" spans="1:12" x14ac:dyDescent="0.45">
      <c r="B10" s="896"/>
      <c r="C10" s="896"/>
      <c r="D10" s="896"/>
      <c r="E10" s="896"/>
      <c r="F10" s="896"/>
      <c r="G10" s="896"/>
      <c r="H10" s="896"/>
      <c r="I10" s="896"/>
      <c r="J10" s="896"/>
      <c r="K10" s="896"/>
      <c r="L10" s="896"/>
    </row>
    <row r="11" spans="1:12" x14ac:dyDescent="0.45">
      <c r="B11" s="896"/>
      <c r="C11" s="896"/>
      <c r="D11" s="896"/>
      <c r="E11" s="896"/>
      <c r="F11" s="896"/>
      <c r="G11" s="896"/>
      <c r="H11" s="896"/>
      <c r="I11" s="896"/>
      <c r="J11" s="896"/>
      <c r="K11" s="896"/>
      <c r="L11" s="896"/>
    </row>
    <row r="12" spans="1:12" x14ac:dyDescent="0.45">
      <c r="B12" s="895" t="s">
        <v>534</v>
      </c>
      <c r="C12" s="895"/>
      <c r="D12" s="895"/>
      <c r="E12" s="895"/>
      <c r="F12" s="895"/>
      <c r="G12" s="895"/>
      <c r="H12" s="895"/>
      <c r="I12" s="895"/>
      <c r="J12" s="895"/>
      <c r="K12" s="895"/>
      <c r="L12" s="895"/>
    </row>
    <row r="13" spans="1:12" s="350" customFormat="1" ht="19.5" customHeight="1" x14ac:dyDescent="0.5">
      <c r="A13" s="349" t="s">
        <v>533</v>
      </c>
      <c r="B13" s="894" t="s">
        <v>532</v>
      </c>
      <c r="C13" s="894"/>
      <c r="D13" s="894"/>
      <c r="E13" s="894"/>
      <c r="F13" s="894"/>
      <c r="G13" s="894"/>
      <c r="H13" s="894"/>
      <c r="I13" s="894"/>
      <c r="J13" s="894"/>
      <c r="K13" s="894"/>
      <c r="L13" s="894"/>
    </row>
    <row r="14" spans="1:12" ht="18.600000000000001" customHeight="1" x14ac:dyDescent="0.45">
      <c r="B14" s="895" t="s">
        <v>687</v>
      </c>
      <c r="C14" s="895"/>
      <c r="D14" s="895"/>
      <c r="E14" s="895"/>
      <c r="F14" s="895"/>
      <c r="G14" s="895"/>
      <c r="H14" s="895"/>
      <c r="I14" s="895"/>
      <c r="J14" s="895"/>
      <c r="K14" s="895"/>
      <c r="L14" s="895"/>
    </row>
    <row r="15" spans="1:12" s="350" customFormat="1" ht="19.5" customHeight="1" x14ac:dyDescent="0.5">
      <c r="A15" s="349" t="s">
        <v>531</v>
      </c>
      <c r="B15" s="894" t="s">
        <v>530</v>
      </c>
      <c r="C15" s="894"/>
      <c r="D15" s="894"/>
      <c r="E15" s="894"/>
      <c r="F15" s="894"/>
      <c r="G15" s="894"/>
      <c r="H15" s="894"/>
      <c r="I15" s="894"/>
      <c r="J15" s="894"/>
      <c r="K15" s="894"/>
      <c r="L15" s="894"/>
    </row>
    <row r="16" spans="1:12" ht="19.5" customHeight="1" x14ac:dyDescent="0.45">
      <c r="B16" s="897" t="s">
        <v>688</v>
      </c>
      <c r="C16" s="897"/>
      <c r="D16" s="897"/>
      <c r="E16" s="897"/>
      <c r="F16" s="897"/>
      <c r="G16" s="897"/>
      <c r="H16" s="897"/>
      <c r="I16" s="897"/>
      <c r="J16" s="897"/>
      <c r="K16" s="897"/>
      <c r="L16" s="897"/>
    </row>
    <row r="17" spans="1:12" ht="19.5" customHeight="1" x14ac:dyDescent="0.45">
      <c r="B17" s="897"/>
      <c r="C17" s="897"/>
      <c r="D17" s="897"/>
      <c r="E17" s="897"/>
      <c r="F17" s="897"/>
      <c r="G17" s="897"/>
      <c r="H17" s="897"/>
      <c r="I17" s="897"/>
      <c r="J17" s="897"/>
      <c r="K17" s="897"/>
      <c r="L17" s="897"/>
    </row>
    <row r="18" spans="1:12" ht="19.5" x14ac:dyDescent="0.45">
      <c r="C18" s="130"/>
      <c r="D18" s="130"/>
      <c r="E18" s="130"/>
      <c r="F18" s="130"/>
      <c r="G18" s="130"/>
      <c r="H18" s="130"/>
      <c r="I18" s="130"/>
      <c r="J18" s="339"/>
      <c r="K18" s="339"/>
      <c r="L18" s="320"/>
    </row>
    <row r="19" spans="1:12" s="313" customFormat="1" ht="19.5" x14ac:dyDescent="0.25">
      <c r="C19" s="223"/>
      <c r="D19" s="223"/>
      <c r="E19" s="223"/>
      <c r="F19" s="223"/>
      <c r="G19" s="223"/>
      <c r="H19" s="323">
        <f>'سر برگ صفحات'!A12</f>
        <v>1399</v>
      </c>
      <c r="I19" s="223"/>
      <c r="J19" s="323">
        <f>'سر برگ صفحات'!A11</f>
        <v>1398</v>
      </c>
      <c r="K19" s="23"/>
      <c r="L19" s="320"/>
    </row>
    <row r="20" spans="1:12" ht="19.5" x14ac:dyDescent="0.45">
      <c r="C20" s="130"/>
      <c r="D20" s="130"/>
      <c r="E20" s="130"/>
      <c r="F20" s="130"/>
      <c r="G20" s="130"/>
      <c r="H20" s="23" t="s">
        <v>529</v>
      </c>
      <c r="I20" s="130"/>
      <c r="J20" s="23" t="s">
        <v>529</v>
      </c>
      <c r="K20" s="23"/>
      <c r="L20" s="320"/>
    </row>
    <row r="21" spans="1:12" s="317" customFormat="1" ht="19.5" x14ac:dyDescent="0.45">
      <c r="C21" s="223"/>
      <c r="D21" s="223"/>
      <c r="E21" s="900" t="s">
        <v>528</v>
      </c>
      <c r="F21" s="900"/>
      <c r="G21" s="223"/>
      <c r="H21" s="346"/>
      <c r="I21" s="346"/>
      <c r="J21" s="347"/>
      <c r="K21" s="23"/>
      <c r="L21" s="320"/>
    </row>
    <row r="22" spans="1:12" s="317" customFormat="1" ht="19.5" x14ac:dyDescent="0.45">
      <c r="C22" s="223"/>
      <c r="D22" s="223"/>
      <c r="E22" s="900" t="s">
        <v>527</v>
      </c>
      <c r="F22" s="900"/>
      <c r="G22" s="223"/>
      <c r="H22" s="348"/>
      <c r="I22" s="346"/>
      <c r="J22" s="345"/>
      <c r="K22" s="23"/>
      <c r="L22" s="320"/>
    </row>
    <row r="23" spans="1:12" s="317" customFormat="1" ht="19.5" x14ac:dyDescent="0.45">
      <c r="C23" s="223"/>
      <c r="D23" s="223"/>
      <c r="E23" s="338"/>
      <c r="F23" s="338"/>
      <c r="G23" s="223"/>
      <c r="H23" s="223">
        <f>SUM(H21:H22)</f>
        <v>0</v>
      </c>
      <c r="I23" s="223"/>
      <c r="J23" s="223">
        <f>SUM(J21:J22)</f>
        <v>0</v>
      </c>
      <c r="K23" s="23"/>
      <c r="L23" s="320"/>
    </row>
    <row r="24" spans="1:12" ht="19.5" x14ac:dyDescent="0.45">
      <c r="C24" s="130"/>
      <c r="D24" s="130"/>
      <c r="E24" s="900" t="s">
        <v>526</v>
      </c>
      <c r="F24" s="900"/>
      <c r="G24" s="130"/>
      <c r="H24" s="344"/>
      <c r="I24" s="130"/>
      <c r="J24" s="345"/>
      <c r="K24" s="23"/>
      <c r="L24" s="320"/>
    </row>
    <row r="25" spans="1:12" ht="20.25" thickBot="1" x14ac:dyDescent="0.5">
      <c r="C25" s="130"/>
      <c r="D25" s="130"/>
      <c r="E25" s="130"/>
      <c r="F25" s="130"/>
      <c r="G25" s="130"/>
      <c r="H25" s="731">
        <f>SUM(H23:H24)</f>
        <v>0</v>
      </c>
      <c r="I25" s="732"/>
      <c r="J25" s="731">
        <f>SUM(J23:J24)</f>
        <v>0</v>
      </c>
      <c r="K25" s="23"/>
      <c r="L25" s="320"/>
    </row>
    <row r="26" spans="1:12" ht="20.25" thickTop="1" x14ac:dyDescent="0.45">
      <c r="C26" s="130"/>
      <c r="D26" s="130"/>
      <c r="E26" s="130"/>
      <c r="F26" s="130"/>
      <c r="G26" s="130"/>
      <c r="H26" s="130"/>
      <c r="I26" s="130"/>
      <c r="J26" s="23"/>
      <c r="K26" s="23"/>
      <c r="L26" s="320"/>
    </row>
    <row r="27" spans="1:12" ht="19.5" x14ac:dyDescent="0.45">
      <c r="C27" s="130"/>
      <c r="D27" s="130"/>
      <c r="E27" s="130"/>
      <c r="F27" s="130"/>
      <c r="G27" s="130"/>
      <c r="H27" s="130"/>
      <c r="I27" s="130"/>
      <c r="J27" s="23"/>
      <c r="K27" s="23"/>
      <c r="L27" s="320"/>
    </row>
    <row r="28" spans="1:12" ht="19.5" x14ac:dyDescent="0.45">
      <c r="C28" s="130"/>
      <c r="D28" s="130"/>
      <c r="E28" s="130"/>
      <c r="F28" s="130"/>
      <c r="G28" s="130"/>
      <c r="H28" s="130"/>
      <c r="I28" s="130"/>
      <c r="J28" s="218"/>
      <c r="K28" s="23"/>
      <c r="L28" s="320"/>
    </row>
    <row r="29" spans="1:12" ht="19.5" x14ac:dyDescent="0.45">
      <c r="C29" s="130"/>
      <c r="D29" s="130"/>
      <c r="E29" s="130"/>
      <c r="F29" s="130"/>
      <c r="G29" s="130"/>
      <c r="H29" s="130"/>
      <c r="I29" s="130"/>
      <c r="J29" s="23"/>
      <c r="K29" s="23"/>
      <c r="L29" s="23"/>
    </row>
    <row r="30" spans="1:12" ht="19.5" customHeight="1" x14ac:dyDescent="0.5">
      <c r="A30" s="349">
        <v>-2</v>
      </c>
      <c r="B30" s="894" t="s">
        <v>645</v>
      </c>
      <c r="C30" s="894"/>
      <c r="D30" s="894"/>
      <c r="E30" s="894"/>
      <c r="F30" s="894"/>
      <c r="G30" s="894"/>
      <c r="H30" s="894"/>
      <c r="I30" s="894"/>
      <c r="J30" s="894"/>
      <c r="K30" s="894"/>
      <c r="L30" s="894"/>
    </row>
    <row r="31" spans="1:12" ht="19.5" customHeight="1" x14ac:dyDescent="0.5">
      <c r="A31" s="349" t="s">
        <v>525</v>
      </c>
      <c r="B31" s="894" t="s">
        <v>646</v>
      </c>
      <c r="C31" s="894"/>
      <c r="D31" s="894"/>
      <c r="E31" s="894"/>
      <c r="F31" s="894"/>
      <c r="G31" s="894"/>
      <c r="H31" s="894"/>
      <c r="I31" s="894"/>
      <c r="J31" s="894"/>
      <c r="K31" s="894"/>
      <c r="L31" s="894"/>
    </row>
    <row r="32" spans="1:12" ht="18.600000000000001" customHeight="1" x14ac:dyDescent="0.45">
      <c r="B32" s="898" t="s">
        <v>689</v>
      </c>
      <c r="C32" s="898"/>
      <c r="D32" s="898"/>
      <c r="E32" s="898"/>
      <c r="F32" s="898"/>
      <c r="G32" s="898"/>
      <c r="H32" s="898"/>
      <c r="I32" s="898"/>
      <c r="J32" s="898"/>
      <c r="K32" s="898"/>
      <c r="L32" s="898"/>
    </row>
    <row r="33" spans="1:12" ht="18.600000000000001" customHeight="1" x14ac:dyDescent="0.45">
      <c r="B33" s="898"/>
      <c r="C33" s="898"/>
      <c r="D33" s="898"/>
      <c r="E33" s="898"/>
      <c r="F33" s="898"/>
      <c r="G33" s="898"/>
      <c r="H33" s="898"/>
      <c r="I33" s="898"/>
      <c r="J33" s="898"/>
      <c r="K33" s="898"/>
      <c r="L33" s="898"/>
    </row>
    <row r="34" spans="1:12" ht="19.5" customHeight="1" x14ac:dyDescent="0.5">
      <c r="A34" s="349">
        <v>-3</v>
      </c>
      <c r="B34" s="899" t="s">
        <v>789</v>
      </c>
      <c r="C34" s="899"/>
      <c r="D34" s="899"/>
      <c r="E34" s="899"/>
      <c r="F34" s="899"/>
      <c r="G34" s="899"/>
      <c r="H34" s="899"/>
      <c r="I34" s="899"/>
      <c r="J34" s="899"/>
      <c r="K34" s="899"/>
      <c r="L34" s="899"/>
    </row>
    <row r="35" spans="1:12" ht="19.5" customHeight="1" x14ac:dyDescent="0.5">
      <c r="A35" s="349" t="s">
        <v>524</v>
      </c>
      <c r="B35" s="899" t="s">
        <v>690</v>
      </c>
      <c r="C35" s="899"/>
      <c r="D35" s="899"/>
      <c r="E35" s="899"/>
      <c r="F35" s="899"/>
      <c r="G35" s="899"/>
      <c r="H35" s="899"/>
      <c r="I35" s="899"/>
      <c r="J35" s="899"/>
      <c r="K35" s="899"/>
      <c r="L35" s="899"/>
    </row>
    <row r="36" spans="1:12" ht="18.600000000000001" customHeight="1" x14ac:dyDescent="0.45">
      <c r="B36" s="901" t="s">
        <v>523</v>
      </c>
      <c r="C36" s="901"/>
      <c r="D36" s="901"/>
      <c r="E36" s="901"/>
      <c r="F36" s="901"/>
      <c r="G36" s="901"/>
      <c r="H36" s="901"/>
      <c r="I36" s="901"/>
      <c r="J36" s="901"/>
      <c r="K36" s="901"/>
      <c r="L36" s="901"/>
    </row>
    <row r="37" spans="1:12" ht="18.600000000000001" customHeight="1" x14ac:dyDescent="0.45">
      <c r="A37" s="342">
        <v>-1</v>
      </c>
      <c r="B37" s="901" t="s">
        <v>691</v>
      </c>
      <c r="C37" s="901"/>
      <c r="D37" s="901"/>
      <c r="E37" s="901"/>
      <c r="F37" s="901"/>
      <c r="G37" s="901"/>
      <c r="H37" s="901"/>
      <c r="I37" s="901"/>
      <c r="J37" s="901"/>
      <c r="K37" s="901"/>
      <c r="L37" s="901"/>
    </row>
    <row r="38" spans="1:12" ht="18.600000000000001" customHeight="1" x14ac:dyDescent="0.45">
      <c r="A38" s="342">
        <v>-2</v>
      </c>
      <c r="B38" s="901" t="s">
        <v>692</v>
      </c>
      <c r="C38" s="901"/>
      <c r="D38" s="901"/>
      <c r="E38" s="901"/>
      <c r="F38" s="901"/>
      <c r="G38" s="901"/>
      <c r="H38" s="901"/>
      <c r="I38" s="901"/>
      <c r="J38" s="901"/>
      <c r="K38" s="901"/>
      <c r="L38" s="901"/>
    </row>
    <row r="39" spans="1:12" ht="19.5" x14ac:dyDescent="0.45">
      <c r="C39" s="130"/>
      <c r="D39" s="130"/>
      <c r="E39" s="130"/>
      <c r="F39" s="130"/>
      <c r="G39" s="130"/>
      <c r="H39" s="130"/>
      <c r="I39" s="130"/>
      <c r="J39" s="23"/>
      <c r="K39" s="23"/>
      <c r="L39" s="320"/>
    </row>
    <row r="40" spans="1:12" ht="19.5" customHeight="1" x14ac:dyDescent="0.45">
      <c r="A40" s="891">
        <v>8</v>
      </c>
      <c r="B40" s="891"/>
      <c r="C40" s="891"/>
      <c r="D40" s="891"/>
      <c r="E40" s="891"/>
      <c r="F40" s="891"/>
      <c r="G40" s="891"/>
      <c r="H40" s="891"/>
      <c r="I40" s="891"/>
      <c r="J40" s="891"/>
      <c r="K40" s="891"/>
      <c r="L40" s="891"/>
    </row>
    <row r="41" spans="1:12" ht="19.5" x14ac:dyDescent="0.45">
      <c r="C41" s="130"/>
      <c r="D41" s="130"/>
      <c r="E41" s="130"/>
      <c r="F41" s="130"/>
      <c r="G41" s="130"/>
      <c r="H41" s="130"/>
      <c r="I41" s="130"/>
      <c r="J41" s="23"/>
      <c r="K41" s="23"/>
      <c r="L41" s="320"/>
    </row>
    <row r="42" spans="1:12" ht="19.5" customHeight="1" x14ac:dyDescent="0.45">
      <c r="A42" s="892" t="s">
        <v>782</v>
      </c>
      <c r="B42" s="892"/>
      <c r="C42" s="892"/>
      <c r="D42" s="892"/>
      <c r="E42" s="892"/>
      <c r="F42" s="892"/>
      <c r="G42" s="892"/>
      <c r="H42" s="892"/>
      <c r="I42" s="892"/>
      <c r="J42" s="341"/>
      <c r="K42" s="341"/>
      <c r="L42" s="341"/>
    </row>
    <row r="43" spans="1:12" ht="19.5" x14ac:dyDescent="0.45">
      <c r="C43" s="130"/>
      <c r="D43" s="130"/>
      <c r="E43" s="130"/>
      <c r="F43" s="130"/>
      <c r="G43" s="130"/>
      <c r="H43" s="130"/>
      <c r="I43" s="130"/>
      <c r="J43" s="23"/>
      <c r="K43" s="23"/>
      <c r="L43" s="320"/>
    </row>
    <row r="44" spans="1:12" ht="19.5" x14ac:dyDescent="0.45">
      <c r="C44" s="130"/>
      <c r="D44" s="130"/>
      <c r="E44" s="130"/>
      <c r="F44" s="130"/>
      <c r="G44" s="130"/>
      <c r="H44" s="130"/>
      <c r="I44" s="130"/>
      <c r="J44" s="23"/>
      <c r="K44" s="23"/>
      <c r="L44" s="320"/>
    </row>
    <row r="45" spans="1:12" ht="19.5" x14ac:dyDescent="0.45">
      <c r="C45" s="130"/>
      <c r="D45" s="130"/>
      <c r="E45" s="130"/>
      <c r="F45" s="130"/>
      <c r="G45" s="130"/>
      <c r="H45" s="130"/>
      <c r="I45" s="130"/>
      <c r="J45" s="23"/>
      <c r="K45" s="23"/>
      <c r="L45" s="320"/>
    </row>
    <row r="46" spans="1:12" ht="19.5" x14ac:dyDescent="0.45">
      <c r="C46" s="130"/>
      <c r="D46" s="130"/>
      <c r="E46" s="130"/>
      <c r="F46" s="130"/>
      <c r="G46" s="130"/>
      <c r="H46" s="130"/>
      <c r="I46" s="130"/>
      <c r="J46" s="23"/>
      <c r="K46" s="23"/>
      <c r="L46" s="320"/>
    </row>
    <row r="47" spans="1:12" ht="19.5" x14ac:dyDescent="0.45">
      <c r="C47" s="130"/>
      <c r="D47" s="130"/>
      <c r="E47" s="130"/>
      <c r="F47" s="130"/>
      <c r="G47" s="130"/>
      <c r="H47" s="130"/>
      <c r="I47" s="130"/>
      <c r="J47" s="23"/>
      <c r="K47" s="23"/>
      <c r="L47" s="320"/>
    </row>
    <row r="48" spans="1:12" ht="19.5" x14ac:dyDescent="0.45">
      <c r="C48" s="130"/>
      <c r="D48" s="130"/>
      <c r="E48" s="130"/>
      <c r="F48" s="130"/>
      <c r="G48" s="130"/>
      <c r="H48" s="130"/>
      <c r="I48" s="130"/>
      <c r="J48" s="23"/>
      <c r="K48" s="23"/>
      <c r="L48" s="320"/>
    </row>
    <row r="49" spans="3:12" ht="19.5" x14ac:dyDescent="0.45">
      <c r="C49" s="130"/>
      <c r="D49" s="130"/>
      <c r="E49" s="130"/>
      <c r="F49" s="130"/>
      <c r="G49" s="130"/>
      <c r="H49" s="130"/>
      <c r="I49" s="130"/>
      <c r="J49" s="23"/>
      <c r="K49" s="23"/>
      <c r="L49" s="320"/>
    </row>
    <row r="50" spans="3:12" ht="19.5" x14ac:dyDescent="0.45">
      <c r="C50" s="130"/>
      <c r="D50" s="130"/>
      <c r="E50" s="130"/>
      <c r="F50" s="130"/>
      <c r="G50" s="130"/>
      <c r="H50" s="130"/>
      <c r="I50" s="130"/>
      <c r="J50" s="23"/>
      <c r="K50" s="23"/>
      <c r="L50" s="320"/>
    </row>
    <row r="51" spans="3:12" ht="19.5" x14ac:dyDescent="0.45">
      <c r="C51" s="130"/>
      <c r="D51" s="130"/>
      <c r="E51" s="130"/>
      <c r="F51" s="130"/>
      <c r="G51" s="130"/>
      <c r="H51" s="130"/>
      <c r="I51" s="130"/>
      <c r="J51" s="23"/>
      <c r="K51" s="23"/>
      <c r="L51" s="320"/>
    </row>
    <row r="52" spans="3:12" ht="19.5" x14ac:dyDescent="0.45">
      <c r="C52" s="130"/>
      <c r="D52" s="130"/>
      <c r="E52" s="130"/>
      <c r="F52" s="130"/>
      <c r="G52" s="130"/>
      <c r="H52" s="130"/>
      <c r="I52" s="130"/>
      <c r="J52" s="23"/>
      <c r="K52" s="23"/>
      <c r="L52" s="320"/>
    </row>
    <row r="53" spans="3:12" ht="19.5" x14ac:dyDescent="0.45">
      <c r="C53" s="130"/>
      <c r="D53" s="130"/>
      <c r="E53" s="130"/>
      <c r="F53" s="130"/>
      <c r="G53" s="130"/>
      <c r="H53" s="130"/>
      <c r="I53" s="130"/>
      <c r="J53" s="23"/>
      <c r="K53" s="23"/>
      <c r="L53" s="23"/>
    </row>
    <row r="54" spans="3:12" ht="19.5" x14ac:dyDescent="0.45">
      <c r="C54" s="130"/>
      <c r="D54" s="130"/>
      <c r="E54" s="130"/>
      <c r="F54" s="130"/>
      <c r="G54" s="130"/>
      <c r="H54" s="130"/>
      <c r="I54" s="130"/>
      <c r="J54" s="23"/>
      <c r="K54" s="23"/>
      <c r="L54" s="23"/>
    </row>
    <row r="55" spans="3:12" ht="19.5" x14ac:dyDescent="0.45">
      <c r="C55" s="130"/>
      <c r="D55" s="130"/>
      <c r="E55" s="130"/>
      <c r="F55" s="130"/>
      <c r="G55" s="130"/>
      <c r="H55" s="130"/>
      <c r="I55" s="130"/>
      <c r="J55" s="23"/>
      <c r="K55" s="23"/>
      <c r="L55" s="23"/>
    </row>
    <row r="56" spans="3:12" ht="19.5" x14ac:dyDescent="0.45">
      <c r="C56" s="130"/>
      <c r="D56" s="130"/>
      <c r="E56" s="130"/>
      <c r="F56" s="130"/>
      <c r="G56" s="130"/>
      <c r="H56" s="130"/>
      <c r="I56" s="130"/>
      <c r="J56" s="23"/>
      <c r="K56" s="23"/>
      <c r="L56" s="23"/>
    </row>
    <row r="57" spans="3:12" ht="18.75" x14ac:dyDescent="0.45">
      <c r="C57" s="893"/>
      <c r="D57" s="893"/>
      <c r="E57" s="893"/>
      <c r="F57" s="893"/>
      <c r="G57" s="893"/>
      <c r="H57" s="893"/>
      <c r="I57" s="893"/>
      <c r="J57" s="893"/>
      <c r="K57" s="893"/>
      <c r="L57" s="893"/>
    </row>
    <row r="58" spans="3:12" x14ac:dyDescent="0.45">
      <c r="C58" s="223"/>
      <c r="D58" s="223"/>
      <c r="E58" s="223"/>
      <c r="F58" s="223"/>
      <c r="G58" s="223"/>
      <c r="H58" s="223"/>
      <c r="I58" s="223"/>
      <c r="J58" s="338"/>
      <c r="K58" s="338"/>
      <c r="L58" s="338"/>
    </row>
  </sheetData>
  <mergeCells count="24">
    <mergeCell ref="B37:L37"/>
    <mergeCell ref="B38:L38"/>
    <mergeCell ref="A1:L1"/>
    <mergeCell ref="A2:L2"/>
    <mergeCell ref="A3:L3"/>
    <mergeCell ref="E21:F21"/>
    <mergeCell ref="E22:F22"/>
    <mergeCell ref="B15:L15"/>
    <mergeCell ref="A40:L40"/>
    <mergeCell ref="A42:I42"/>
    <mergeCell ref="C57:L57"/>
    <mergeCell ref="B4:L4"/>
    <mergeCell ref="B12:L12"/>
    <mergeCell ref="B13:L13"/>
    <mergeCell ref="B31:L31"/>
    <mergeCell ref="B30:L30"/>
    <mergeCell ref="B6:L11"/>
    <mergeCell ref="B14:L14"/>
    <mergeCell ref="B16:L17"/>
    <mergeCell ref="B32:L33"/>
    <mergeCell ref="B35:L35"/>
    <mergeCell ref="E24:F24"/>
    <mergeCell ref="B34:L34"/>
    <mergeCell ref="B36:L36"/>
  </mergeCells>
  <conditionalFormatting sqref="L41 L43:L52 L18:L28 L39">
    <cfRule type="cellIs" dxfId="4" priority="1" stopIfTrue="1" operator="lessThan">
      <formula>0</formula>
    </cfRule>
  </conditionalFormatting>
  <pageMargins left="0.39370078740157483" right="1.36" top="0.39370078740157483" bottom="0.39370078740157483"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61</vt:i4>
      </vt:variant>
      <vt:variant>
        <vt:lpstr>Named Ranges</vt:lpstr>
      </vt:variant>
      <vt:variant>
        <vt:i4>61</vt:i4>
      </vt:variant>
    </vt:vector>
  </HeadingPairs>
  <TitlesOfParts>
    <vt:vector size="122" baseType="lpstr">
      <vt:lpstr>عنوان</vt:lpstr>
      <vt:lpstr>سر برگ صفحات</vt:lpstr>
      <vt:lpstr>ص امضا</vt:lpstr>
      <vt:lpstr>سودوزيان</vt:lpstr>
      <vt:lpstr>جامع</vt:lpstr>
      <vt:lpstr>وضعيت مالي</vt:lpstr>
      <vt:lpstr>حقوق مالكانه</vt:lpstr>
      <vt:lpstr>جريان هاي نقدي</vt:lpstr>
      <vt:lpstr>تاريخچه</vt:lpstr>
      <vt:lpstr>اهم رويه1</vt:lpstr>
      <vt:lpstr>اهم رويه2</vt:lpstr>
      <vt:lpstr>اهم رويه3</vt:lpstr>
      <vt:lpstr>اهمرويه4</vt:lpstr>
      <vt:lpstr>اهم رويه5</vt:lpstr>
      <vt:lpstr>اهم رويه6</vt:lpstr>
      <vt:lpstr>قضاوت مديريت</vt:lpstr>
      <vt:lpstr>5</vt:lpstr>
      <vt:lpstr>5-1</vt:lpstr>
      <vt:lpstr>6</vt:lpstr>
      <vt:lpstr>.6</vt:lpstr>
      <vt:lpstr>7</vt:lpstr>
      <vt:lpstr>8-11</vt:lpstr>
      <vt:lpstr>12</vt:lpstr>
      <vt:lpstr>13-14</vt:lpstr>
      <vt:lpstr>15</vt:lpstr>
      <vt:lpstr>15-1</vt:lpstr>
      <vt:lpstr>15-2</vt:lpstr>
      <vt:lpstr>15-3</vt:lpstr>
      <vt:lpstr>16</vt:lpstr>
      <vt:lpstr>17</vt:lpstr>
      <vt:lpstr>17-1</vt:lpstr>
      <vt:lpstr>18</vt:lpstr>
      <vt:lpstr>19</vt:lpstr>
      <vt:lpstr>20</vt:lpstr>
      <vt:lpstr>20-21</vt:lpstr>
      <vt:lpstr>22-23</vt:lpstr>
      <vt:lpstr>24-25.</vt:lpstr>
      <vt:lpstr>24-25</vt:lpstr>
      <vt:lpstr>26</vt:lpstr>
      <vt:lpstr>26-28</vt:lpstr>
      <vt:lpstr>29</vt:lpstr>
      <vt:lpstr>29-1</vt:lpstr>
      <vt:lpstr>30</vt:lpstr>
      <vt:lpstr>30-1</vt:lpstr>
      <vt:lpstr>30-31</vt:lpstr>
      <vt:lpstr>32</vt:lpstr>
      <vt:lpstr>33</vt:lpstr>
      <vt:lpstr>34-36</vt:lpstr>
      <vt:lpstr>37</vt:lpstr>
      <vt:lpstr>38</vt:lpstr>
      <vt:lpstr>38-1</vt:lpstr>
      <vt:lpstr>38-2</vt:lpstr>
      <vt:lpstr>39</vt:lpstr>
      <vt:lpstr>40</vt:lpstr>
      <vt:lpstr>40-1</vt:lpstr>
      <vt:lpstr>40-2</vt:lpstr>
      <vt:lpstr>41</vt:lpstr>
      <vt:lpstr>41-1</vt:lpstr>
      <vt:lpstr>42-43</vt:lpstr>
      <vt:lpstr>44</vt:lpstr>
      <vt:lpstr>پيوست 1</vt:lpstr>
      <vt:lpstr>'.6'!Print_Area</vt:lpstr>
      <vt:lpstr>'12'!Print_Area</vt:lpstr>
      <vt:lpstr>'13-14'!Print_Area</vt:lpstr>
      <vt:lpstr>'15'!Print_Area</vt:lpstr>
      <vt:lpstr>'15-1'!Print_Area</vt:lpstr>
      <vt:lpstr>'15-2'!Print_Area</vt:lpstr>
      <vt:lpstr>'15-3'!Print_Area</vt:lpstr>
      <vt:lpstr>'16'!Print_Area</vt:lpstr>
      <vt:lpstr>'17'!Print_Area</vt:lpstr>
      <vt:lpstr>'17-1'!Print_Area</vt:lpstr>
      <vt:lpstr>'18'!Print_Area</vt:lpstr>
      <vt:lpstr>'19'!Print_Area</vt:lpstr>
      <vt:lpstr>'20'!Print_Area</vt:lpstr>
      <vt:lpstr>'20-21'!Print_Area</vt:lpstr>
      <vt:lpstr>'22-23'!Print_Area</vt:lpstr>
      <vt:lpstr>'24-25'!Print_Area</vt:lpstr>
      <vt:lpstr>'24-25.'!Print_Area</vt:lpstr>
      <vt:lpstr>'26'!Print_Area</vt:lpstr>
      <vt:lpstr>'26-28'!Print_Area</vt:lpstr>
      <vt:lpstr>'29'!Print_Area</vt:lpstr>
      <vt:lpstr>'29-1'!Print_Area</vt:lpstr>
      <vt:lpstr>'30'!Print_Area</vt:lpstr>
      <vt:lpstr>'30-1'!Print_Area</vt:lpstr>
      <vt:lpstr>'30-31'!Print_Area</vt:lpstr>
      <vt:lpstr>'32'!Print_Area</vt:lpstr>
      <vt:lpstr>'33'!Print_Area</vt:lpstr>
      <vt:lpstr>'34-36'!Print_Area</vt:lpstr>
      <vt:lpstr>'38'!Print_Area</vt:lpstr>
      <vt:lpstr>'38-1'!Print_Area</vt:lpstr>
      <vt:lpstr>'38-2'!Print_Area</vt:lpstr>
      <vt:lpstr>'39'!Print_Area</vt:lpstr>
      <vt:lpstr>'40'!Print_Area</vt:lpstr>
      <vt:lpstr>'40-1'!Print_Area</vt:lpstr>
      <vt:lpstr>'40-2'!Print_Area</vt:lpstr>
      <vt:lpstr>'41'!Print_Area</vt:lpstr>
      <vt:lpstr>'41-1'!Print_Area</vt:lpstr>
      <vt:lpstr>'42-43'!Print_Area</vt:lpstr>
      <vt:lpstr>'44'!Print_Area</vt:lpstr>
      <vt:lpstr>'5'!Print_Area</vt:lpstr>
      <vt:lpstr>'5-1'!Print_Area</vt:lpstr>
      <vt:lpstr>'6'!Print_Area</vt:lpstr>
      <vt:lpstr>'7'!Print_Area</vt:lpstr>
      <vt:lpstr>'8-11'!Print_Area</vt:lpstr>
      <vt:lpstr>'اهم رويه1'!Print_Area</vt:lpstr>
      <vt:lpstr>'اهم رويه2'!Print_Area</vt:lpstr>
      <vt:lpstr>'اهم رويه3'!Print_Area</vt:lpstr>
      <vt:lpstr>'اهم رويه5'!Print_Area</vt:lpstr>
      <vt:lpstr>'اهم رويه6'!Print_Area</vt:lpstr>
      <vt:lpstr>اهمرويه4!Print_Area</vt:lpstr>
      <vt:lpstr>'پيوست 1'!Print_Area</vt:lpstr>
      <vt:lpstr>تاريخچه!Print_Area</vt:lpstr>
      <vt:lpstr>جامع!Print_Area</vt:lpstr>
      <vt:lpstr>'جريان هاي نقدي'!Print_Area</vt:lpstr>
      <vt:lpstr>'حقوق مالكانه'!Print_Area</vt:lpstr>
      <vt:lpstr>سودوزيان!Print_Area</vt:lpstr>
      <vt:lpstr>'ص امضا'!Print_Area</vt:lpstr>
      <vt:lpstr>'قضاوت مديريت'!Print_Area</vt:lpstr>
      <vt:lpstr>'وضعيت مالي'!Print_Area</vt:lpstr>
      <vt:lpstr>'جريان هاي نقدي'!Print_Titles</vt:lpstr>
      <vt:lpstr>'حقوق مالكانه'!Print_Titles</vt:lpstr>
      <vt:lpstr>'وضعيت مالي'!Print_Titles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u2120</dc:creator>
  <cp:lastModifiedBy>مظفر ولی زاده</cp:lastModifiedBy>
  <cp:lastPrinted>2021-03-14T07:18:38Z</cp:lastPrinted>
  <dcterms:created xsi:type="dcterms:W3CDTF">2019-08-03T05:17:39Z</dcterms:created>
  <dcterms:modified xsi:type="dcterms:W3CDTF">2021-05-08T08:15:26Z</dcterms:modified>
</cp:coreProperties>
</file>